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chartsheets/sheet1.xml" ContentType="application/vnd.openxmlformats-officedocument.spreadsheetml.chart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comments2.xml" ContentType="application/vnd.openxmlformats-officedocument.spreadsheetml.comments+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480" yWindow="90" windowWidth="14745" windowHeight="9900" tabRatio="708"/>
  </bookViews>
  <sheets>
    <sheet name="Index" sheetId="37" r:id="rId1"/>
    <sheet name="Eff Opportunities Checklist" sheetId="36" r:id="rId2"/>
    <sheet name="Project Register" sheetId="8" r:id="rId3"/>
    <sheet name="Ranking Matrix" sheetId="34" r:id="rId4"/>
    <sheet name="Fuel Pricing" sheetId="9" r:id="rId5"/>
    <sheet name="Project Brief" sheetId="35" r:id="rId6"/>
    <sheet name="Project Evaluation" sheetId="20" r:id="rId7"/>
  </sheets>
  <definedNames>
    <definedName name="_xlnm._FilterDatabase" localSheetId="6" hidden="1">'Project Evaluation'!#REF!</definedName>
    <definedName name="_xlnm._FilterDatabase" localSheetId="2">'Project Register'!$A$11:$W$60</definedName>
    <definedName name="_Order1" hidden="1">255</definedName>
    <definedName name="_Order2" hidden="1">255</definedName>
  </definedNames>
  <calcPr calcId="145621"/>
</workbook>
</file>

<file path=xl/calcChain.xml><?xml version="1.0" encoding="utf-8"?>
<calcChain xmlns="http://schemas.openxmlformats.org/spreadsheetml/2006/main">
  <c r="H12" i="8" l="1"/>
  <c r="I12" i="8"/>
  <c r="D18" i="37" l="1"/>
  <c r="H13" i="8"/>
  <c r="I13" i="8"/>
  <c r="H14" i="8"/>
  <c r="I14" i="8"/>
  <c r="H15" i="8"/>
  <c r="I15" i="8"/>
  <c r="H16" i="8"/>
  <c r="I16" i="8"/>
  <c r="H17" i="8"/>
  <c r="I17" i="8"/>
  <c r="H18" i="8"/>
  <c r="I18" i="8"/>
  <c r="H19" i="8"/>
  <c r="I19" i="8"/>
  <c r="E15" i="20"/>
  <c r="F15" i="20" s="1"/>
  <c r="D16" i="20"/>
  <c r="E16" i="20"/>
  <c r="F16" i="20" s="1"/>
  <c r="G16" i="20" s="1"/>
  <c r="H16" i="20" s="1"/>
  <c r="I16" i="20" s="1"/>
  <c r="J16" i="20" s="1"/>
  <c r="K16" i="20" s="1"/>
  <c r="L16" i="20" s="1"/>
  <c r="D14" i="20"/>
  <c r="E14" i="20" s="1"/>
  <c r="F14" i="20"/>
  <c r="G14" i="20" s="1"/>
  <c r="H14" i="20" s="1"/>
  <c r="I14" i="20" s="1"/>
  <c r="J14" i="20" s="1"/>
  <c r="K14" i="20" s="1"/>
  <c r="L14" i="20" s="1"/>
  <c r="D13" i="20"/>
  <c r="D19" i="20" s="1"/>
  <c r="E13" i="20"/>
  <c r="F13" i="20" s="1"/>
  <c r="G13" i="20" s="1"/>
  <c r="G19" i="20" s="1"/>
  <c r="G20" i="20" s="1"/>
  <c r="B10" i="20"/>
  <c r="B11" i="20"/>
  <c r="C19" i="20"/>
  <c r="B19" i="20"/>
  <c r="L11" i="20"/>
  <c r="K11" i="20"/>
  <c r="J11" i="20"/>
  <c r="I11" i="20"/>
  <c r="H11" i="20"/>
  <c r="G11" i="20"/>
  <c r="F11" i="20"/>
  <c r="E11" i="20"/>
  <c r="D11" i="20"/>
  <c r="D20" i="20" s="1"/>
  <c r="C11" i="20"/>
  <c r="I4" i="9"/>
  <c r="I5" i="9" s="1"/>
  <c r="I6" i="9"/>
  <c r="I7" i="9" s="1"/>
  <c r="I8" i="9" s="1"/>
  <c r="I9" i="9" s="1"/>
  <c r="I10" i="9"/>
  <c r="I11" i="9" s="1"/>
  <c r="I12" i="9" s="1"/>
  <c r="I13" i="9" s="1"/>
  <c r="I14" i="9" s="1"/>
  <c r="I15" i="9" s="1"/>
  <c r="I16" i="9" s="1"/>
  <c r="I17" i="9" s="1"/>
  <c r="I18" i="9" s="1"/>
  <c r="I19" i="9" s="1"/>
  <c r="I20" i="9" s="1"/>
  <c r="I21" i="9" s="1"/>
  <c r="I22" i="9" s="1"/>
  <c r="I23" i="9" s="1"/>
  <c r="I24" i="9" s="1"/>
  <c r="O6" i="9"/>
  <c r="O7" i="9" s="1"/>
  <c r="O8" i="9" s="1"/>
  <c r="O9" i="9" s="1"/>
  <c r="O10" i="9" s="1"/>
  <c r="O11" i="9" s="1"/>
  <c r="O12" i="9" s="1"/>
  <c r="O13" i="9" s="1"/>
  <c r="O14" i="9" s="1"/>
  <c r="O15" i="9" s="1"/>
  <c r="O16" i="9" s="1"/>
  <c r="O17" i="9" s="1"/>
  <c r="O18" i="9" s="1"/>
  <c r="O19" i="9" s="1"/>
  <c r="O20" i="9" s="1"/>
  <c r="O21" i="9" s="1"/>
  <c r="O22" i="9" s="1"/>
  <c r="O23" i="9" s="1"/>
  <c r="O24" i="9" s="1"/>
  <c r="O4" i="9"/>
  <c r="O5" i="9" s="1"/>
  <c r="M4" i="9"/>
  <c r="M5" i="9"/>
  <c r="M6" i="9" s="1"/>
  <c r="M7" i="9"/>
  <c r="M8" i="9" s="1"/>
  <c r="M9" i="9"/>
  <c r="M10" i="9" s="1"/>
  <c r="M11" i="9"/>
  <c r="M12" i="9" s="1"/>
  <c r="M13" i="9" s="1"/>
  <c r="M14" i="9" s="1"/>
  <c r="M15" i="9" s="1"/>
  <c r="M16" i="9" s="1"/>
  <c r="M17" i="9" s="1"/>
  <c r="M18" i="9" s="1"/>
  <c r="M19" i="9" s="1"/>
  <c r="M20" i="9" s="1"/>
  <c r="M21" i="9" s="1"/>
  <c r="M22" i="9" s="1"/>
  <c r="M23" i="9" s="1"/>
  <c r="M24" i="9" s="1"/>
  <c r="L4" i="9"/>
  <c r="L5" i="9" s="1"/>
  <c r="L6" i="9"/>
  <c r="L7" i="9" s="1"/>
  <c r="L8" i="9" s="1"/>
  <c r="L9" i="9" s="1"/>
  <c r="L10" i="9" s="1"/>
  <c r="L11" i="9" s="1"/>
  <c r="L12" i="9" s="1"/>
  <c r="L13" i="9" s="1"/>
  <c r="L14" i="9" s="1"/>
  <c r="L15" i="9" s="1"/>
  <c r="L16" i="9" s="1"/>
  <c r="L17" i="9" s="1"/>
  <c r="L18" i="9" s="1"/>
  <c r="L19" i="9" s="1"/>
  <c r="L20" i="9" s="1"/>
  <c r="L21" i="9" s="1"/>
  <c r="L22" i="9" s="1"/>
  <c r="L23" i="9" s="1"/>
  <c r="L24" i="9" s="1"/>
  <c r="G5" i="9"/>
  <c r="G6" i="9"/>
  <c r="G7" i="9" s="1"/>
  <c r="G8" i="9"/>
  <c r="G9" i="9" s="1"/>
  <c r="G10" i="9" s="1"/>
  <c r="G11" i="9" s="1"/>
  <c r="G12" i="9" s="1"/>
  <c r="G13" i="9" s="1"/>
  <c r="G14" i="9" s="1"/>
  <c r="G15" i="9" s="1"/>
  <c r="G16" i="9" s="1"/>
  <c r="G17" i="9" s="1"/>
  <c r="G18" i="9" s="1"/>
  <c r="G19" i="9" s="1"/>
  <c r="G20" i="9" s="1"/>
  <c r="G21" i="9" s="1"/>
  <c r="G22" i="9" s="1"/>
  <c r="G23" i="9" s="1"/>
  <c r="G24" i="9" s="1"/>
  <c r="F4" i="9"/>
  <c r="F5" i="9"/>
  <c r="F6" i="9" s="1"/>
  <c r="F7" i="9"/>
  <c r="F8" i="9" s="1"/>
  <c r="F9" i="9"/>
  <c r="F10" i="9" s="1"/>
  <c r="F11" i="9" s="1"/>
  <c r="F12" i="9" s="1"/>
  <c r="F13" i="9" s="1"/>
  <c r="F14" i="9" s="1"/>
  <c r="F15" i="9" s="1"/>
  <c r="F16" i="9" s="1"/>
  <c r="F17" i="9" s="1"/>
  <c r="F18" i="9" s="1"/>
  <c r="F19" i="9" s="1"/>
  <c r="F20" i="9" s="1"/>
  <c r="F21" i="9" s="1"/>
  <c r="F22" i="9" s="1"/>
  <c r="F23" i="9" s="1"/>
  <c r="F24" i="9" s="1"/>
  <c r="E5" i="9"/>
  <c r="E6" i="9" s="1"/>
  <c r="E7" i="9" s="1"/>
  <c r="E8" i="9" s="1"/>
  <c r="E9" i="9" s="1"/>
  <c r="E10" i="9" s="1"/>
  <c r="E11" i="9" s="1"/>
  <c r="E12" i="9" s="1"/>
  <c r="E13" i="9" s="1"/>
  <c r="E14" i="9" s="1"/>
  <c r="E15" i="9" s="1"/>
  <c r="E16" i="9" s="1"/>
  <c r="E17" i="9" s="1"/>
  <c r="E18" i="9" s="1"/>
  <c r="E19" i="9" s="1"/>
  <c r="E20" i="9" s="1"/>
  <c r="E21" i="9" s="1"/>
  <c r="E22" i="9" s="1"/>
  <c r="E23" i="9" s="1"/>
  <c r="E24" i="9" s="1"/>
  <c r="D5" i="9"/>
  <c r="D6" i="9" s="1"/>
  <c r="D7" i="9"/>
  <c r="D8" i="9"/>
  <c r="D9" i="9" s="1"/>
  <c r="D10" i="9" s="1"/>
  <c r="D11" i="9" s="1"/>
  <c r="D12" i="9" s="1"/>
  <c r="D13" i="9" s="1"/>
  <c r="D14" i="9" s="1"/>
  <c r="D15" i="9" s="1"/>
  <c r="D16" i="9" s="1"/>
  <c r="D17" i="9" s="1"/>
  <c r="D18" i="9" s="1"/>
  <c r="D19" i="9" s="1"/>
  <c r="D20" i="9" s="1"/>
  <c r="D21" i="9" s="1"/>
  <c r="D22" i="9" s="1"/>
  <c r="D23" i="9" s="1"/>
  <c r="D24" i="9" s="1"/>
  <c r="C5" i="9"/>
  <c r="C6" i="9" s="1"/>
  <c r="C7" i="9"/>
  <c r="C8" i="9"/>
  <c r="C9" i="9"/>
  <c r="C10" i="9" s="1"/>
  <c r="C11" i="9" s="1"/>
  <c r="C12" i="9" s="1"/>
  <c r="C13" i="9" s="1"/>
  <c r="C14" i="9" s="1"/>
  <c r="C15" i="9" s="1"/>
  <c r="C16" i="9" s="1"/>
  <c r="C17" i="9" s="1"/>
  <c r="C18" i="9" s="1"/>
  <c r="C19" i="9" s="1"/>
  <c r="C20" i="9" s="1"/>
  <c r="C21" i="9" s="1"/>
  <c r="C22" i="9" s="1"/>
  <c r="C23" i="9" s="1"/>
  <c r="C24" i="9" s="1"/>
  <c r="B6" i="9"/>
  <c r="B7" i="9" s="1"/>
  <c r="B8" i="9" s="1"/>
  <c r="B9" i="9" s="1"/>
  <c r="B10" i="9" s="1"/>
  <c r="B11" i="9" s="1"/>
  <c r="B12" i="9" s="1"/>
  <c r="B13" i="9" s="1"/>
  <c r="B14" i="9" s="1"/>
  <c r="B15" i="9" s="1"/>
  <c r="B16" i="9" s="1"/>
  <c r="B17" i="9" s="1"/>
  <c r="B18" i="9" s="1"/>
  <c r="B19" i="9" s="1"/>
  <c r="B20" i="9" s="1"/>
  <c r="B21" i="9" s="1"/>
  <c r="B22" i="9" s="1"/>
  <c r="B23" i="9" s="1"/>
  <c r="B24" i="9" s="1"/>
  <c r="B5" i="9"/>
  <c r="H20" i="8"/>
  <c r="I20" i="8"/>
  <c r="H21" i="8"/>
  <c r="I21" i="8"/>
  <c r="H22" i="8"/>
  <c r="I22" i="8"/>
  <c r="H23" i="8"/>
  <c r="I23" i="8"/>
  <c r="H24" i="8"/>
  <c r="I24" i="8"/>
  <c r="H25" i="8"/>
  <c r="I25" i="8"/>
  <c r="H26" i="8"/>
  <c r="I26" i="8"/>
  <c r="H27" i="8"/>
  <c r="I27" i="8"/>
  <c r="H28" i="8"/>
  <c r="I28" i="8"/>
  <c r="H29" i="8"/>
  <c r="I29" i="8"/>
  <c r="H30" i="8"/>
  <c r="I30" i="8"/>
  <c r="H31" i="8"/>
  <c r="I31" i="8"/>
  <c r="H32" i="8"/>
  <c r="I32" i="8"/>
  <c r="H33" i="8"/>
  <c r="I33" i="8"/>
  <c r="H34" i="8"/>
  <c r="I34" i="8"/>
  <c r="H35" i="8"/>
  <c r="I35" i="8"/>
  <c r="H36" i="8"/>
  <c r="I36" i="8"/>
  <c r="H37" i="8"/>
  <c r="I37" i="8"/>
  <c r="H38" i="8"/>
  <c r="I38" i="8"/>
  <c r="H39" i="8"/>
  <c r="I39" i="8"/>
  <c r="H40" i="8"/>
  <c r="I40" i="8"/>
  <c r="H41" i="8"/>
  <c r="I41" i="8"/>
  <c r="H42" i="8"/>
  <c r="I42" i="8"/>
  <c r="H43" i="8"/>
  <c r="I43" i="8"/>
  <c r="H44" i="8"/>
  <c r="I44" i="8"/>
  <c r="H45" i="8"/>
  <c r="I45" i="8"/>
  <c r="H46" i="8"/>
  <c r="I46" i="8"/>
  <c r="H47" i="8"/>
  <c r="I47" i="8"/>
  <c r="H48" i="8"/>
  <c r="I48" i="8"/>
  <c r="H49" i="8"/>
  <c r="I49" i="8"/>
  <c r="H50" i="8"/>
  <c r="I50" i="8"/>
  <c r="H51" i="8"/>
  <c r="I51" i="8"/>
  <c r="H52" i="8"/>
  <c r="I52" i="8"/>
  <c r="H53" i="8"/>
  <c r="I53" i="8"/>
  <c r="H54" i="8"/>
  <c r="I54" i="8"/>
  <c r="H55" i="8"/>
  <c r="I55" i="8"/>
  <c r="H56" i="8"/>
  <c r="I56" i="8"/>
  <c r="H57" i="8"/>
  <c r="I57" i="8"/>
  <c r="H58" i="8"/>
  <c r="I58" i="8"/>
  <c r="H59" i="8"/>
  <c r="I59" i="8"/>
  <c r="H60" i="8"/>
  <c r="I60" i="8"/>
  <c r="A3" i="9"/>
  <c r="A4" i="9" s="1"/>
  <c r="A5" i="9" s="1"/>
  <c r="A6" i="9" s="1"/>
  <c r="A7" i="9" s="1"/>
  <c r="A8" i="9" s="1"/>
  <c r="A9" i="9" s="1"/>
  <c r="A10" i="9" s="1"/>
  <c r="A11" i="9" s="1"/>
  <c r="A12" i="9" s="1"/>
  <c r="A13" i="9" s="1"/>
  <c r="A14" i="9" s="1"/>
  <c r="A15" i="9" s="1"/>
  <c r="A16" i="9" s="1"/>
  <c r="A17" i="9" s="1"/>
  <c r="A18" i="9" s="1"/>
  <c r="A19" i="9" s="1"/>
  <c r="A20" i="9" s="1"/>
  <c r="A21" i="9" s="1"/>
  <c r="A22" i="9" s="1"/>
  <c r="A23" i="9" s="1"/>
  <c r="A24" i="9" s="1"/>
  <c r="N4" i="9"/>
  <c r="N5" i="9" s="1"/>
  <c r="N6" i="9"/>
  <c r="N7" i="9"/>
  <c r="N8" i="9" s="1"/>
  <c r="N9" i="9" s="1"/>
  <c r="N10" i="9" s="1"/>
  <c r="N11" i="9" s="1"/>
  <c r="N12" i="9" s="1"/>
  <c r="N13" i="9" s="1"/>
  <c r="N14" i="9" s="1"/>
  <c r="N15" i="9" s="1"/>
  <c r="N16" i="9" s="1"/>
  <c r="N17" i="9" s="1"/>
  <c r="N18" i="9" s="1"/>
  <c r="N19" i="9" s="1"/>
  <c r="N20" i="9" s="1"/>
  <c r="N21" i="9" s="1"/>
  <c r="N22" i="9" s="1"/>
  <c r="N23" i="9" s="1"/>
  <c r="N24" i="9" s="1"/>
  <c r="B4" i="20"/>
  <c r="C4" i="20" s="1"/>
  <c r="D4" i="20"/>
  <c r="E4" i="20" s="1"/>
  <c r="F4" i="20" s="1"/>
  <c r="G4" i="20" s="1"/>
  <c r="H4" i="20" s="1"/>
  <c r="I4" i="20" s="1"/>
  <c r="J4" i="20" s="1"/>
  <c r="K4" i="20" s="1"/>
  <c r="L4" i="20" s="1"/>
  <c r="C20" i="20"/>
  <c r="G15" i="20"/>
  <c r="H15" i="20" s="1"/>
  <c r="I15" i="20" s="1"/>
  <c r="B20" i="20"/>
  <c r="H13" i="20"/>
  <c r="B21" i="20"/>
  <c r="C21" i="20" s="1"/>
  <c r="I13" i="20"/>
  <c r="J13" i="20" s="1"/>
  <c r="J15" i="20" l="1"/>
  <c r="K15" i="20" s="1"/>
  <c r="L15" i="20" s="1"/>
  <c r="I19" i="20"/>
  <c r="I20" i="20" s="1"/>
  <c r="D21" i="20"/>
  <c r="H19" i="20"/>
  <c r="H20" i="20" s="1"/>
  <c r="K13" i="20"/>
  <c r="J19" i="20"/>
  <c r="J20" i="20" s="1"/>
  <c r="F19" i="20"/>
  <c r="F20" i="20" s="1"/>
  <c r="E19" i="20"/>
  <c r="E20" i="20"/>
  <c r="B23" i="20" l="1"/>
  <c r="B22" i="20"/>
  <c r="E21" i="20"/>
  <c r="F21" i="20" s="1"/>
  <c r="G21" i="20" s="1"/>
  <c r="H21" i="20" s="1"/>
  <c r="I21" i="20" s="1"/>
  <c r="J21" i="20" s="1"/>
  <c r="K19" i="20"/>
  <c r="K20" i="20" s="1"/>
  <c r="L13" i="20"/>
  <c r="L19" i="20" s="1"/>
  <c r="L20" i="20" s="1"/>
  <c r="K21" i="20" l="1"/>
  <c r="L21" i="20" s="1"/>
</calcChain>
</file>

<file path=xl/comments1.xml><?xml version="1.0" encoding="utf-8"?>
<comments xmlns="http://schemas.openxmlformats.org/spreadsheetml/2006/main">
  <authors>
    <author>Patrick Denvir</author>
  </authors>
  <commentList>
    <comment ref="B1" authorId="0">
      <text>
        <r>
          <rPr>
            <b/>
            <sz val="8"/>
            <color indexed="81"/>
            <rFont val="Tahoma"/>
            <family val="2"/>
          </rPr>
          <t>Patrick Denvir:</t>
        </r>
        <r>
          <rPr>
            <sz val="8"/>
            <color indexed="81"/>
            <rFont val="Tahoma"/>
            <family val="2"/>
          </rPr>
          <t xml:space="preserve">
Enter a list of the major plant areas that will identify the location of each resource efficiency opportunity</t>
        </r>
      </text>
    </comment>
    <comment ref="G1" authorId="0">
      <text>
        <r>
          <rPr>
            <b/>
            <sz val="8"/>
            <color indexed="81"/>
            <rFont val="Tahoma"/>
            <family val="2"/>
          </rPr>
          <t>Patrick Denvir:</t>
        </r>
        <r>
          <rPr>
            <sz val="8"/>
            <color indexed="81"/>
            <rFont val="Tahoma"/>
            <family val="2"/>
          </rPr>
          <t xml:space="preserve">
You should enter in cost and savings ranges that would represent H, m or L levels for your site / business, then rank opportunities using these ranges</t>
        </r>
      </text>
    </comment>
    <comment ref="J1" authorId="0">
      <text>
        <r>
          <rPr>
            <b/>
            <sz val="8"/>
            <color indexed="81"/>
            <rFont val="Tahoma"/>
            <family val="2"/>
          </rPr>
          <t>Patrick Denvir:</t>
        </r>
        <r>
          <rPr>
            <sz val="8"/>
            <color indexed="81"/>
            <rFont val="Tahoma"/>
            <family val="2"/>
          </rPr>
          <t xml:space="preserve">
These are examples of how an opportunity's status could be described. Change to suit your site's terminology</t>
        </r>
      </text>
    </comment>
    <comment ref="K1" authorId="0">
      <text>
        <r>
          <rPr>
            <b/>
            <sz val="8"/>
            <color indexed="81"/>
            <rFont val="Tahoma"/>
            <family val="2"/>
          </rPr>
          <t>Patrick Denvir:</t>
        </r>
        <r>
          <rPr>
            <sz val="8"/>
            <color indexed="81"/>
            <rFont val="Tahoma"/>
            <family val="2"/>
          </rPr>
          <t xml:space="preserve">
These are examples of how an opportunity's status could be described in a business case submissions. Change to suit your site's terminology</t>
        </r>
      </text>
    </comment>
    <comment ref="D6" authorId="0">
      <text>
        <r>
          <rPr>
            <b/>
            <sz val="8"/>
            <color indexed="81"/>
            <rFont val="Tahoma"/>
            <family val="2"/>
          </rPr>
          <t>Patrick Denvir:</t>
        </r>
        <r>
          <rPr>
            <sz val="8"/>
            <color indexed="81"/>
            <rFont val="Tahoma"/>
            <family val="2"/>
          </rPr>
          <t xml:space="preserve">
This selects the year that fuel pricing is used</t>
        </r>
      </text>
    </comment>
    <comment ref="Q10" authorId="0">
      <text>
        <r>
          <rPr>
            <b/>
            <sz val="8"/>
            <color indexed="81"/>
            <rFont val="Tahoma"/>
            <family val="2"/>
          </rPr>
          <t>Patrick Denvir:</t>
        </r>
        <r>
          <rPr>
            <sz val="8"/>
            <color indexed="81"/>
            <rFont val="Tahoma"/>
            <family val="2"/>
          </rPr>
          <t xml:space="preserve">
These cells are not linked to other worksheets or cells. If you are developing business cases it may be sensible to use worksheets in this workbook, and link the costs and savings to this section</t>
        </r>
      </text>
    </comment>
    <comment ref="N11" authorId="0">
      <text>
        <r>
          <rPr>
            <b/>
            <sz val="8"/>
            <color indexed="81"/>
            <rFont val="Tahoma"/>
            <family val="2"/>
          </rPr>
          <t>Patrick Denvir:</t>
        </r>
        <r>
          <rPr>
            <sz val="8"/>
            <color indexed="81"/>
            <rFont val="Tahoma"/>
            <family val="2"/>
          </rPr>
          <t xml:space="preserve">
Note that you may want to create a "Project Brief" that will aid in developing the opportunity, which may enable the next steps to be identified. Refer to the "Project Br\ief" tab for an example</t>
        </r>
      </text>
    </comment>
  </commentList>
</comments>
</file>

<file path=xl/comments2.xml><?xml version="1.0" encoding="utf-8"?>
<comments xmlns="http://schemas.openxmlformats.org/spreadsheetml/2006/main">
  <authors>
    <author>Patrick Denvir</author>
  </authors>
  <commentList>
    <comment ref="A2" authorId="0">
      <text>
        <r>
          <rPr>
            <b/>
            <sz val="8"/>
            <color indexed="81"/>
            <rFont val="Tahoma"/>
            <family val="2"/>
          </rPr>
          <t>Patrick Denvir:</t>
        </r>
        <r>
          <rPr>
            <sz val="8"/>
            <color indexed="81"/>
            <rFont val="Tahoma"/>
            <family val="2"/>
          </rPr>
          <t xml:space="preserve">
This is a simple financial analysis example. Each project will have a unique profile, and the analysis of costs and benefits can be summarised similar to the NPV / IRR evaluation here to enable the business case to be presented to Senior Management / Finance</t>
        </r>
      </text>
    </comment>
  </commentList>
</comments>
</file>

<file path=xl/sharedStrings.xml><?xml version="1.0" encoding="utf-8"?>
<sst xmlns="http://schemas.openxmlformats.org/spreadsheetml/2006/main" count="406" uniqueCount="271">
  <si>
    <t>Title</t>
  </si>
  <si>
    <t>Description</t>
  </si>
  <si>
    <t>IRR</t>
  </si>
  <si>
    <t>Capital Cost</t>
  </si>
  <si>
    <t>Peak $/kWh</t>
  </si>
  <si>
    <t>Shoulder $/kWh</t>
  </si>
  <si>
    <t>Off Peak $/kWh</t>
  </si>
  <si>
    <t>Demand $/Kva</t>
  </si>
  <si>
    <t>Thermal</t>
  </si>
  <si>
    <t>Natural Gas $/GJ</t>
  </si>
  <si>
    <t>Coal $/tonne</t>
  </si>
  <si>
    <t>Carbon Costs</t>
  </si>
  <si>
    <t>Year</t>
  </si>
  <si>
    <t>Power Factor Correction</t>
  </si>
  <si>
    <t>Water</t>
  </si>
  <si>
    <t>Labour cost</t>
  </si>
  <si>
    <t>Project Capital Costs</t>
  </si>
  <si>
    <t>Net Present Value</t>
  </si>
  <si>
    <t>Internal Rate of Return</t>
  </si>
  <si>
    <t>Notes</t>
  </si>
  <si>
    <t>Discount Rate</t>
  </si>
  <si>
    <t>Financial model based on GST exclusive costs and savings</t>
  </si>
  <si>
    <t>Financial Year</t>
  </si>
  <si>
    <t>Total Annual Cost Savings</t>
  </si>
  <si>
    <t>Cash Flow</t>
  </si>
  <si>
    <t>Project Status</t>
  </si>
  <si>
    <t>Under Investigation</t>
  </si>
  <si>
    <t>Implementation Commenced</t>
  </si>
  <si>
    <t>Not to be Implemented</t>
  </si>
  <si>
    <t>Implemented</t>
  </si>
  <si>
    <t>To be Implemented</t>
  </si>
  <si>
    <t>Carbon Savings (tCO2e)</t>
  </si>
  <si>
    <t>Water Savings (kl)</t>
  </si>
  <si>
    <t>Energy Savings (GJ)</t>
  </si>
  <si>
    <t>Other Savings ($)</t>
  </si>
  <si>
    <t>Project  Management</t>
  </si>
  <si>
    <t>This project will impact performance of project no.</t>
  </si>
  <si>
    <t>Opportunity Classification</t>
  </si>
  <si>
    <t>Infrastructure</t>
  </si>
  <si>
    <t>Technical</t>
  </si>
  <si>
    <t>Operational</t>
  </si>
  <si>
    <t>Stay in Business</t>
  </si>
  <si>
    <t>Profit Improvement</t>
  </si>
  <si>
    <t>Sales Growth</t>
  </si>
  <si>
    <t>Identification &amp; target Contribution</t>
  </si>
  <si>
    <t>Financial &amp; Resource Impact</t>
  </si>
  <si>
    <t>Responsible Individual</t>
  </si>
  <si>
    <t>Due Date</t>
  </si>
  <si>
    <t>Location</t>
  </si>
  <si>
    <t>Current Financial Year</t>
  </si>
  <si>
    <t xml:space="preserve"> Resource &amp; Carbon Management Projects</t>
  </si>
  <si>
    <t>These are figures which can be altered and will impact on the performance of the project</t>
  </si>
  <si>
    <t>These are calculated cells &amp; should not be altered</t>
  </si>
  <si>
    <t>Date Edited:</t>
  </si>
  <si>
    <t>Version</t>
  </si>
  <si>
    <t>Screening &amp; Ranking</t>
  </si>
  <si>
    <t>Savings/ Benefits</t>
  </si>
  <si>
    <t>Cost/ Effort</t>
  </si>
  <si>
    <t>Low</t>
  </si>
  <si>
    <t>Medium</t>
  </si>
  <si>
    <t>High</t>
  </si>
  <si>
    <t>Benefits Score</t>
  </si>
  <si>
    <t>Cost Score</t>
  </si>
  <si>
    <t>Savings &amp; Benefits</t>
  </si>
  <si>
    <t>CPI</t>
  </si>
  <si>
    <t>Costs &amp; Effort</t>
  </si>
  <si>
    <t>&lt;$10k</t>
  </si>
  <si>
    <t>$10-$50k</t>
  </si>
  <si>
    <t>&gt;$50</t>
  </si>
  <si>
    <t>Current next step - what is needed to progress this opportunity?</t>
  </si>
  <si>
    <t>Location List</t>
  </si>
  <si>
    <t>Location 1</t>
  </si>
  <si>
    <t>Location 2</t>
  </si>
  <si>
    <t>Location 3</t>
  </si>
  <si>
    <t>Location 4</t>
  </si>
  <si>
    <t>Location 5</t>
  </si>
  <si>
    <t>Location 6</t>
  </si>
  <si>
    <t>Location 7</t>
  </si>
  <si>
    <t>Savings / Cost Rankings</t>
  </si>
  <si>
    <t>Other</t>
  </si>
  <si>
    <t>Idea / project owner</t>
  </si>
  <si>
    <t>Project No.</t>
  </si>
  <si>
    <t>Project A</t>
  </si>
  <si>
    <t>Project B</t>
  </si>
  <si>
    <t>Project C</t>
  </si>
  <si>
    <t>Project D</t>
  </si>
  <si>
    <t>Project E</t>
  </si>
  <si>
    <t>Project F</t>
  </si>
  <si>
    <t>Project G</t>
  </si>
  <si>
    <t>Project H</t>
  </si>
  <si>
    <t>AN Other</t>
  </si>
  <si>
    <t>Year Targeted</t>
  </si>
  <si>
    <t>Step 1</t>
  </si>
  <si>
    <t>SO Meone</t>
  </si>
  <si>
    <t>Electricity (include retail, network, market and "Green" charges)</t>
  </si>
  <si>
    <t>Other Fuel</t>
  </si>
  <si>
    <t>Diesel $/L</t>
  </si>
  <si>
    <t>Petrol $/L</t>
  </si>
  <si>
    <t>LPG $/L</t>
  </si>
  <si>
    <t>Discharge / sewer $/kL</t>
  </si>
  <si>
    <t>Water Supply $/kL</t>
  </si>
  <si>
    <t>Per Hour</t>
  </si>
  <si>
    <r>
      <t>$/tonne CO</t>
    </r>
    <r>
      <rPr>
        <b/>
        <vertAlign val="subscript"/>
        <sz val="10"/>
        <rFont val="Arial"/>
        <family val="2"/>
      </rPr>
      <t>2</t>
    </r>
    <r>
      <rPr>
        <b/>
        <sz val="10"/>
        <rFont val="Arial"/>
        <family val="2"/>
      </rPr>
      <t>-e</t>
    </r>
  </si>
  <si>
    <t>Per Tonne</t>
  </si>
  <si>
    <t>Other - eg Chemicals</t>
  </si>
  <si>
    <t xml:space="preserve">Information available that illuminates the current status:   </t>
  </si>
  <si>
    <t>(Rules/Guidelines/Measures)</t>
  </si>
  <si>
    <t>Savings Estimates</t>
  </si>
  <si>
    <t>Estimated Energy Savings</t>
  </si>
  <si>
    <t>…GJ or $</t>
  </si>
  <si>
    <t>tCO2</t>
  </si>
  <si>
    <t>Estimated cost of implementation</t>
  </si>
  <si>
    <t>$</t>
  </si>
  <si>
    <t>Payback period</t>
  </si>
  <si>
    <t>yrs</t>
  </si>
  <si>
    <t>Current level of accuracy? (+/- 1, +/- 5, +/- 30, +/- 50)</t>
  </si>
  <si>
    <t>+/-</t>
  </si>
  <si>
    <t xml:space="preserve">Budget estimate to progress next phase </t>
  </si>
  <si>
    <t>Total spend $</t>
  </si>
  <si>
    <t>Next approval point</t>
  </si>
  <si>
    <t>Ongoing Activity List</t>
  </si>
  <si>
    <t>Activity</t>
  </si>
  <si>
    <t>Who</t>
  </si>
  <si>
    <t xml:space="preserve">…with  </t>
  </si>
  <si>
    <t>……by when</t>
  </si>
  <si>
    <t>For each end-use or supply side technology, the user should review the practices / actions that are characteristic of each level of development.</t>
  </si>
  <si>
    <t xml:space="preserve">By considering waste management, retrofit and technology opportunities, you are ensuring that you do not leave any opportunities out. </t>
  </si>
  <si>
    <t>Either rate your performance in each level as High, Medium or Low, OR highlight those practices or actions that you think you either do well or could improve in.</t>
  </si>
  <si>
    <t>The outcome from this quick review - which should take no more than 15 minutes - will be threefold:</t>
  </si>
  <si>
    <t>- firstly, you will have a high level view on your overall level of energy efficiency performance, across waste management, retrofit / control of energy and technology</t>
  </si>
  <si>
    <t>- secondly, you should be able to identify some areas where you believe some focus is needed so that you can begin to make savings</t>
  </si>
  <si>
    <t>- thirdly, if you are planning an assessment of opportunities, this should help to identify some key focus areas, and help you optimise your brief for the assessment</t>
  </si>
  <si>
    <t>An example of a site's review of their hot water and lighting systems is shown below as an example. The site has highlighted (BOLD + RED) those areas where they see room for improvement.</t>
  </si>
  <si>
    <t>Based on those areas where they see potential for improvement and where they believe they perform well, they have judged their performance to be High, Medium or Low.</t>
  </si>
  <si>
    <t>Level of implementation</t>
  </si>
  <si>
    <t>Hot water</t>
  </si>
  <si>
    <t>Progress (H M L)</t>
  </si>
  <si>
    <t>Lighting</t>
  </si>
  <si>
    <t>Waste reduction</t>
  </si>
  <si>
    <r>
      <t>-Replace faulty</t>
    </r>
    <r>
      <rPr>
        <sz val="11"/>
        <color indexed="8"/>
        <rFont val="Arial"/>
        <family val="2"/>
      </rPr>
      <t xml:space="preserve"> tapware and </t>
    </r>
    <r>
      <rPr>
        <b/>
        <sz val="11"/>
        <color indexed="10"/>
        <rFont val="Arial"/>
        <family val="2"/>
      </rPr>
      <t>hose nozzles</t>
    </r>
    <r>
      <rPr>
        <sz val="11"/>
        <color indexed="8"/>
        <rFont val="Arial"/>
        <family val="2"/>
      </rPr>
      <t xml:space="preserve">
-Repair water leaks
</t>
    </r>
    <r>
      <rPr>
        <b/>
        <sz val="11"/>
        <color indexed="10"/>
        <rFont val="Arial"/>
        <family val="2"/>
      </rPr>
      <t>-Remove dead legs</t>
    </r>
    <r>
      <rPr>
        <sz val="11"/>
        <color indexed="8"/>
        <rFont val="Arial"/>
        <family val="2"/>
      </rPr>
      <t xml:space="preserve">
</t>
    </r>
    <r>
      <rPr>
        <b/>
        <sz val="11"/>
        <color indexed="10"/>
        <rFont val="Arial"/>
        <family val="2"/>
      </rPr>
      <t>-Fix poor insulation</t>
    </r>
    <r>
      <rPr>
        <sz val="11"/>
        <color indexed="8"/>
        <rFont val="Arial"/>
        <family val="2"/>
      </rPr>
      <t xml:space="preserve">
-Minimise cleaning using hot water hoses</t>
    </r>
  </si>
  <si>
    <t>M</t>
  </si>
  <si>
    <t>-On/Off procedures for unoccupied areas
-Control external lights operation in daytime</t>
  </si>
  <si>
    <t>H</t>
  </si>
  <si>
    <t>Continuous (incremental) improvement – eg retrofits, control improvements</t>
  </si>
  <si>
    <r>
      <t xml:space="preserve">-Optimise delivery temperature
</t>
    </r>
    <r>
      <rPr>
        <b/>
        <sz val="11"/>
        <color indexed="10"/>
        <rFont val="Arial"/>
        <family val="2"/>
      </rPr>
      <t>-Flow control device
-Pump VSD</t>
    </r>
    <r>
      <rPr>
        <sz val="11"/>
        <color indexed="8"/>
        <rFont val="Arial"/>
        <family val="2"/>
      </rPr>
      <t xml:space="preserve">
-Boiler oxygen trim control
-Boiler fans and pumps – VSD control
-Insulate unlagged piping and valves
</t>
    </r>
    <r>
      <rPr>
        <b/>
        <sz val="11"/>
        <color indexed="10"/>
        <rFont val="Arial"/>
        <family val="2"/>
      </rPr>
      <t>-Heat recovery from waste sources – eg compressed air
-Pinch analysis to fully examine heat recovery potential</t>
    </r>
  </si>
  <si>
    <r>
      <rPr>
        <b/>
        <sz val="11"/>
        <color indexed="10"/>
        <rFont val="Arial"/>
        <family val="2"/>
      </rPr>
      <t>-Zone lighting control – eg C-Bus</t>
    </r>
    <r>
      <rPr>
        <sz val="11"/>
        <color indexed="8"/>
        <rFont val="Arial"/>
        <family val="2"/>
      </rPr>
      <t xml:space="preserve">
-Replacement globes eg CFL
</t>
    </r>
    <r>
      <rPr>
        <b/>
        <sz val="11"/>
        <color indexed="10"/>
        <rFont val="Arial"/>
        <family val="2"/>
      </rPr>
      <t>-Voltage reduction
-Daylight control of perimeter lights</t>
    </r>
    <r>
      <rPr>
        <sz val="11"/>
        <color indexed="8"/>
        <rFont val="Arial"/>
        <family val="2"/>
      </rPr>
      <t xml:space="preserve">
-Occupancy control of intermittently occupied areas</t>
    </r>
  </si>
  <si>
    <t>Technology change / Best practice</t>
  </si>
  <si>
    <t>-High efficiency hot water boiler
-Solar heating</t>
  </si>
  <si>
    <t>L</t>
  </si>
  <si>
    <r>
      <rPr>
        <b/>
        <sz val="11"/>
        <color indexed="10"/>
        <rFont val="Arial"/>
        <family val="2"/>
      </rPr>
      <t>-LED in linear and high bay applications</t>
    </r>
    <r>
      <rPr>
        <sz val="11"/>
        <color indexed="8"/>
        <rFont val="Arial"/>
        <family val="2"/>
      </rPr>
      <t xml:space="preserve">
-T5 linear fluorescent
</t>
    </r>
    <r>
      <rPr>
        <b/>
        <sz val="11"/>
        <color indexed="10"/>
        <rFont val="Arial"/>
        <family val="2"/>
      </rPr>
      <t>-UPS metal halide</t>
    </r>
  </si>
  <si>
    <r>
      <t>Energy Demand</t>
    </r>
    <r>
      <rPr>
        <sz val="11"/>
        <color indexed="8"/>
        <rFont val="Arial"/>
        <family val="2"/>
      </rPr>
      <t xml:space="preserve"> (‘typical’ measures are described for different implementation levels for a range of cross-cutting energy end use technologies found in food processing sites. The measures are not exhaustive but characteristic of each implementation level. The objective of a review of a site’s level of implementation is to highlight areas for possible further improvement in a structured way)</t>
    </r>
  </si>
  <si>
    <t>Steam</t>
  </si>
  <si>
    <t>Process Ovens</t>
  </si>
  <si>
    <t>Cooling</t>
  </si>
  <si>
    <t>Refrigeration</t>
  </si>
  <si>
    <t>Pumping</t>
  </si>
  <si>
    <t>Fan Systems</t>
  </si>
  <si>
    <t>Compressed Air</t>
  </si>
  <si>
    <t>Electric Motors</t>
  </si>
  <si>
    <t>Conveying</t>
  </si>
  <si>
    <t>-Replace faulty tapware and hose nozzles
-Repair water leaks
-Remove dead legs
-Fix poor insulation
-Minimise cleaning using hot water hoses</t>
  </si>
  <si>
    <t>-Repair steam leaks and steam traps, valves
-Remove dead legs
-Fix poor insulation</t>
  </si>
  <si>
    <t>-Implement efficient start-up and shut-down procedures
-Ensure air leakage is minimal / repair seals
-Optimise damper settings where manually operated
-Regular burner maintenance and tuning for efficiency
-Optimise product moisture control</t>
  </si>
  <si>
    <t>-Reduce out of hours cooling to a minimum
-Regular maintenance of condensers
-Work practices to reduce spill of cooled air to other areas
-Repair duct insulation and seals
-Reduce cooling to un-used areas
-Optimise temperature setpoints seasonally</t>
  </si>
  <si>
    <t>-Keep freezer doors shut when not in use
-Regular maintenance of evaporators, condensers
-Optimise temperature setpoints
-Separate stored products by temperature</t>
  </si>
  <si>
    <t>-Effective on/off operating procedures
-Maintenance procedures</t>
  </si>
  <si>
    <t>-Leak reduction program
-Optimise pressure set point
-Minimise use of compressed air for cleaning
-Ensure cool uninterrupted air inlet</t>
  </si>
  <si>
    <t>-Effective on/off controls
-Maintenance procedures</t>
  </si>
  <si>
    <t>-Effective on/off controls for after hours operation</t>
  </si>
  <si>
    <t>-Optimise delivery temperature
-Flow control device
-Pump VSD
-Boiler oxygen trim control
-Boiler fans and pumps – VSD control
-Insulate unlagged piping and valves
-Heat recovery from waste sources – eg compressed air
-Pinch analysis to fully examine heat recovery potential</t>
  </si>
  <si>
    <t>-Zone lighting control – eg C-Bus
-Replacement globes eg CFL
-Voltage reduction
-Daylight control of perimeter lights
-Occupancy control of intermittently occupied areas</t>
  </si>
  <si>
    <t>-Improve recovery of condensate
-Optimise steam delivery pressure
-Boiler oxygen trim control
-Boiler fans and pumps – VSD control
-Boiler economiser
-Insulate unlagged piping and valves
-Heat recovery – eg compressed air
-Automated process control improvements to reduce steam consumption
-Pinch analysis to fully examine heat recovery potential</t>
  </si>
  <si>
    <t>-VSD control of circulating and exhaust fans
-Regular profiling and balancing of ovens
-Burner control systems
-Periodic overhaul and inspection / repair of insulation materials</t>
  </si>
  <si>
    <t>-Regular air balances
-VSD control of supply / return air fans, pumps
-Compressor VSD control
-Isolate cooled areas from hot areas
-Electronic expansion valves
-Economy cycle control</t>
  </si>
  <si>
    <t>-Fast-roll doors / curtains on freezers
-Optimise refrigeration system controls
-VSD control of fans, pumps
-Electronic expansion valves</t>
  </si>
  <si>
    <t>-VSD control, PID control
-Optimise impeller size</t>
  </si>
  <si>
    <t>-VSD control, PID control</t>
  </si>
  <si>
    <t>-Trigger nozzles where hoses need to be used
-Use of venturi nozzles, solenoids, air knives or similar at end use areas
-Accessible isolation valves to allow out of hours shut-down
-Heat recovery
-Multi-compressor sequence controller</t>
  </si>
  <si>
    <t>-Avoid re-winding of older motors
-VSD control</t>
  </si>
  <si>
    <t>-VSD control of conveyor motors
-Automated controls to align conveyor operation with process
-Optimise setpoints – eg for temperature, pressure, other control parameter</t>
  </si>
  <si>
    <t>-LED in linear and high bay applications
-T5 linear fluorescent
-UPS metal halide</t>
  </si>
  <si>
    <t>-High efficiency steam boiler(s)
-High efficiency process technology</t>
  </si>
  <si>
    <t>-Fully modulating burner technology
-Best practice oven technology</t>
  </si>
  <si>
    <t>-High COP / IPLV chiller
-Absorption cooling from cogeneration waste heat
-High cooling and heating EER for packaged units, high star rating for split units
-Ice storage</t>
  </si>
  <si>
    <t>-High COP / IPLV chiller</t>
  </si>
  <si>
    <t>-High efficiency motor
-Optimise pump system design, pump efficiency</t>
  </si>
  <si>
    <t>-High efficiency motor
-Optimise fan system design, fan efficiency</t>
  </si>
  <si>
    <t>-VSD-driven air compressor, scroll air compressor
-Install blowers for low pressure applications
-Optimise ring main design, receiver sizing, etc</t>
  </si>
  <si>
    <t>-Purchase premium efficiency motors on a life-cycle cost basis</t>
  </si>
  <si>
    <t>-Motor + gear design efficiency
-Optimise conveyor system design
-Low friction material selection</t>
  </si>
  <si>
    <r>
      <t>Energy Supply</t>
    </r>
    <r>
      <rPr>
        <sz val="11"/>
        <color indexed="8"/>
        <rFont val="Arial"/>
        <family val="2"/>
      </rPr>
      <t xml:space="preserve"> (examples of measures that may be implemented at each level for a range of supply side measures are shown)</t>
    </r>
  </si>
  <si>
    <t>Demand Management</t>
  </si>
  <si>
    <t>Cogeneration</t>
  </si>
  <si>
    <t>Fuel Switching</t>
  </si>
  <si>
    <t>Voltage Optimisation</t>
  </si>
  <si>
    <t>High v low voltage supply</t>
  </si>
  <si>
    <t>Waste reduction / compliance focus</t>
  </si>
  <si>
    <t>Networks often require a PF of 0.80 or 0.90 lagging whether kVA charges apply or not</t>
  </si>
  <si>
    <t>Management of gas MDQ to avoid over-runs compared with permitted levels
Basic observation of electrical kW/kVA demand to identify unusual spikes</t>
  </si>
  <si>
    <t>N/A</t>
  </si>
  <si>
    <t>Basic voltage protection of critical equipment</t>
  </si>
  <si>
    <t>Where kVA charges apply implementing PF to 0.9 or above on main supplies to reduce electricity costs</t>
  </si>
  <si>
    <t>Control of electric or gas demand to reduce costs and/or avoid exceeding the site’s contracted demand levels</t>
  </si>
  <si>
    <t>Voltage control of internal equipment where over-supply is evident and is continuous</t>
  </si>
  <si>
    <t>Where kVA charges apply implementing PF to 0.95 or above to significantly reduce electricity costs</t>
  </si>
  <si>
    <t>Supply of DM / DSR capacity to market participant or network provider to help them manage their risk, and be paid for this service
Demand management or alternate fuels to defer or avoid the need to expand electricity capacity at site</t>
  </si>
  <si>
    <t>One-off assessment to determine costs v savings of cogeneration, including consideration of trigeneration, export of electricity</t>
  </si>
  <si>
    <t>One-off assessment to determine costs v savings of fuel switching, including consideration of, say, coal-to-gas conversion, electric to gas steam or hot water generation, solar heating or other renewable energy technologies</t>
  </si>
  <si>
    <t>At whole-of-site level where supply voltage is excessive there may be potential to optimise this to the nominal level, or where under-voltage occurs to implement UPS to protect equipment and maintain uptime</t>
  </si>
  <si>
    <t>One-off assessment to determine costs v savings of HV ownership</t>
  </si>
  <si>
    <t xml:space="preserve">The purpose of this Worksheet is to provide a "checklist" tool that can assist a site to quickly evaluate its energy improvement performance and opportunities. </t>
  </si>
  <si>
    <t>These dropdown menus offer options which can impact the performance of projects</t>
  </si>
  <si>
    <t>This spreadsheet outlines the resource and carbon management projects for SITE / COMPANY. This spreadsheet is a controlled document and is managed by OWNER.</t>
  </si>
  <si>
    <r>
      <t xml:space="preserve">Brief Description or key project Question: </t>
    </r>
    <r>
      <rPr>
        <b/>
        <sz val="11"/>
        <color indexed="10"/>
        <rFont val="Arial"/>
        <family val="2"/>
      </rPr>
      <t>DESCRIBE THE OPPORTUNITY AND/OR THE MAIN QUESTIONS THAT NEED TO BE RESOLVED SO THAT THE EVALUATION CAN BE CARRIED OUT AND A DECISION TO IMPLEMENT (OR NOT) MADE.</t>
    </r>
  </si>
  <si>
    <r>
      <t xml:space="preserve">Where is history filed: </t>
    </r>
    <r>
      <rPr>
        <b/>
        <sz val="11"/>
        <color indexed="10"/>
        <rFont val="Arial"/>
        <family val="2"/>
      </rPr>
      <t>ENTER A FILEPATH WHERE PROJECT DOCUMENTATION IS RETAINED</t>
    </r>
  </si>
  <si>
    <r>
      <t xml:space="preserve">Project Owner (Sponsor): </t>
    </r>
    <r>
      <rPr>
        <b/>
        <sz val="11"/>
        <color indexed="10"/>
        <rFont val="Arial"/>
        <family val="2"/>
      </rPr>
      <t>AN Other</t>
    </r>
  </si>
  <si>
    <t xml:space="preserve">Design Brief to control quality/outcomes /next phase of work </t>
  </si>
  <si>
    <t xml:space="preserve">Date from which baseline data and information is expected to be ready: </t>
  </si>
  <si>
    <t>DD/MM/YYYY</t>
  </si>
  <si>
    <t>Pictures required to establish baseline:</t>
  </si>
  <si>
    <t>Assessment protocols to be applied to this work(refer data map):</t>
  </si>
  <si>
    <t>SITE / COMPANY</t>
  </si>
  <si>
    <t>PROJECT # 1  IRR (excl GST) and NPV</t>
  </si>
  <si>
    <t>Project Design &amp; Evaluation Costs</t>
  </si>
  <si>
    <t>Contingency</t>
  </si>
  <si>
    <t>Management and Installation Costs</t>
  </si>
  <si>
    <t>TOTAL PROJECT COSTS</t>
  </si>
  <si>
    <t>Commissioning Costs</t>
  </si>
  <si>
    <t>Savings - net energy (project revenue)</t>
  </si>
  <si>
    <t>Savings - net O&amp;M (project revenue)</t>
  </si>
  <si>
    <t>Carbon Savings - net</t>
  </si>
  <si>
    <t>Green credits (less audit and transaction costs)</t>
  </si>
  <si>
    <t>TOTAL ANNUAL COST SAVINGS (NET)</t>
  </si>
  <si>
    <t>ANNUAL NET POSITION</t>
  </si>
  <si>
    <t>Energy, O&amp;M cost inflation rate per annum</t>
  </si>
  <si>
    <t>Savings - net labour (project revenue)</t>
  </si>
  <si>
    <t>PROJECT BRIEF (Example)</t>
  </si>
  <si>
    <t>Baseline</t>
  </si>
  <si>
    <t>Identification &amp; pre screening</t>
  </si>
  <si>
    <t>Assessment &amp; business case devp’t</t>
  </si>
  <si>
    <t>Screening &amp; selection</t>
  </si>
  <si>
    <t>Approval</t>
  </si>
  <si>
    <t>Implement</t>
  </si>
  <si>
    <t>Verify</t>
  </si>
  <si>
    <t>Report Company / External</t>
  </si>
  <si>
    <t>STATUS</t>
  </si>
  <si>
    <t>THEME</t>
  </si>
  <si>
    <r>
      <t>Business Unit or systems most affected:</t>
    </r>
    <r>
      <rPr>
        <sz val="11"/>
        <rFont val="Arial"/>
        <family val="2"/>
      </rPr>
      <t xml:space="preserve"> </t>
    </r>
  </si>
  <si>
    <t>Plant Services / Engineering</t>
  </si>
  <si>
    <t>Who will progress the brief and manage others to progress this work?</t>
  </si>
  <si>
    <t>NAME</t>
  </si>
  <si>
    <t>Who else will contribute to this work?</t>
  </si>
  <si>
    <t>NAMES</t>
  </si>
  <si>
    <t xml:space="preserve">Commencement Date: </t>
  </si>
  <si>
    <t xml:space="preserve">Completion date: </t>
  </si>
  <si>
    <t xml:space="preserve">(Project questions to be resolved during next phase)
</t>
  </si>
  <si>
    <t>(Methodology, information, assumptions used)</t>
  </si>
  <si>
    <t xml:space="preserve">Estimated GHG Emissions savings </t>
  </si>
  <si>
    <r>
      <rPr>
        <b/>
        <sz val="14"/>
        <rFont val="Arial"/>
        <family val="2"/>
      </rPr>
      <t>Efficiency Opportunities Workbook</t>
    </r>
    <r>
      <rPr>
        <b/>
        <sz val="10"/>
        <rFont val="Arial"/>
        <family val="2"/>
      </rPr>
      <t xml:space="preserve">
Instructions
</t>
    </r>
  </si>
  <si>
    <t>The focus of the tool is on traditional or cross-cutting technologies that are seen across many foundries  organisations.</t>
  </si>
  <si>
    <t>Energy Efficiancy Opportunity Project Register</t>
  </si>
  <si>
    <r>
      <t xml:space="preserve">EE Opportunities Checklist. </t>
    </r>
    <r>
      <rPr>
        <i/>
        <sz val="10"/>
        <rFont val="Arial"/>
        <family val="2"/>
      </rPr>
      <t>Before brainstorming opportunities it is useful to do a quick check on the types of opportunities that are typical in foundries, to highlight areas where you believe savings can be made.</t>
    </r>
  </si>
  <si>
    <r>
      <t xml:space="preserve">Ranking Matrix. </t>
    </r>
    <r>
      <rPr>
        <i/>
        <sz val="10"/>
        <rFont val="Arial"/>
        <family val="2"/>
      </rPr>
      <t>This is a chart display of the opportunities screening process outputs, to aid in taking decisions about which opportunities to progress with and which ones to drop.</t>
    </r>
  </si>
  <si>
    <r>
      <t xml:space="preserve">Fuel Pricing. </t>
    </r>
    <r>
      <rPr>
        <i/>
        <sz val="10"/>
        <rFont val="Arial"/>
        <family val="2"/>
      </rPr>
      <t>This tab allows the existing and anticipated energy and resources costs to be accounted for over time</t>
    </r>
  </si>
  <si>
    <r>
      <t xml:space="preserve">Project tabs. </t>
    </r>
    <r>
      <rPr>
        <i/>
        <sz val="10"/>
        <rFont val="Arial"/>
        <family val="2"/>
      </rPr>
      <t>These tabs describe individual projects. An IRR &amp; NPV calculation is provided along with a cash flow chart</t>
    </r>
  </si>
  <si>
    <r>
      <t>Project Register.</t>
    </r>
    <r>
      <rPr>
        <i/>
        <sz val="10"/>
        <rFont val="Arial"/>
        <family val="2"/>
      </rPr>
      <t xml:space="preserve"> This records a comprehensive list of the identified opportunities, whose benefits can be readily identified, and progress tracked</t>
    </r>
  </si>
  <si>
    <r>
      <t>Internal Rate of Return (IRR) i</t>
    </r>
    <r>
      <rPr>
        <i/>
        <sz val="10"/>
        <rFont val="Arial"/>
        <family val="2"/>
      </rPr>
      <t>s a rate of return used in capital budgeting to measure and compare the profitability of investments. It is an indicator of the net benefits expected from a project over its lifetime, expressed as a percentage it represents  the interest rate the project achieved for the capital invested.</t>
    </r>
  </si>
  <si>
    <r>
      <t xml:space="preserve">Net Present Value (NPV) </t>
    </r>
    <r>
      <rPr>
        <i/>
        <sz val="10"/>
        <rFont val="Arial"/>
        <family val="2"/>
      </rPr>
      <t>is a method of discounting future streams of income using an expected rate of return to evaluate the current value of expected earnings. It calculates future value in today's dollars. NPV may be used to determine the current value of a business being offered for sale or capitalized</t>
    </r>
  </si>
  <si>
    <t xml:space="preserve">The material provided in this document has been produced in conjunction with our partner Energetics Pty Ltd.
</t>
  </si>
  <si>
    <t>This publication was funded by the Australian Government through the Workforce Innovation Program under the title 'Carbonproof for Foundries'</t>
  </si>
  <si>
    <t>© 2013 Manufacturing Skills Australia. All rights reserved.</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</si>
</sst>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4" formatCode="_-&quot;$&quot;* #,##0.00_-;\-&quot;$&quot;* #,##0.00_-;_-&quot;$&quot;* &quot;-&quot;??_-;_-@_-"/>
    <numFmt numFmtId="164" formatCode="0.0"/>
    <numFmt numFmtId="165" formatCode="0.0%"/>
    <numFmt numFmtId="166" formatCode="_-&quot;$&quot;* #,##0_-;\-&quot;$&quot;* #,##0_-;_-&quot;$&quot;* &quot;-&quot;??_-;_-@_-"/>
    <numFmt numFmtId="167" formatCode="&quot;$&quot;#,##0\ ;\(&quot;$&quot;#,##0\)"/>
  </numFmts>
  <fonts count="29" x14ac:knownFonts="1">
    <font>
      <sz val="10"/>
      <name val="Arial"/>
    </font>
    <font>
      <sz val="10"/>
      <name val="Arial"/>
      <family val="2"/>
    </font>
    <font>
      <sz val="8"/>
      <name val="Arial"/>
      <family val="2"/>
    </font>
    <font>
      <sz val="10"/>
      <name val="Arial"/>
      <family val="2"/>
    </font>
    <font>
      <b/>
      <sz val="10"/>
      <name val="Arial"/>
      <family val="2"/>
    </font>
    <font>
      <b/>
      <i/>
      <sz val="10"/>
      <name val="Arial"/>
      <family val="2"/>
    </font>
    <font>
      <b/>
      <i/>
      <sz val="16"/>
      <name val="Arial"/>
      <family val="2"/>
    </font>
    <font>
      <b/>
      <sz val="10"/>
      <color indexed="9"/>
      <name val="Arial"/>
      <family val="2"/>
    </font>
    <font>
      <b/>
      <sz val="10"/>
      <color indexed="18"/>
      <name val="Arial"/>
      <family val="2"/>
    </font>
    <font>
      <sz val="8"/>
      <color indexed="81"/>
      <name val="Tahoma"/>
      <family val="2"/>
    </font>
    <font>
      <b/>
      <sz val="8"/>
      <color indexed="81"/>
      <name val="Tahoma"/>
      <family val="2"/>
    </font>
    <font>
      <b/>
      <vertAlign val="subscript"/>
      <sz val="10"/>
      <name val="Arial"/>
      <family val="2"/>
    </font>
    <font>
      <b/>
      <sz val="11"/>
      <name val="Arial"/>
      <family val="2"/>
    </font>
    <font>
      <b/>
      <sz val="11"/>
      <color indexed="10"/>
      <name val="Arial"/>
      <family val="2"/>
    </font>
    <font>
      <sz val="11"/>
      <name val="Arial"/>
      <family val="2"/>
    </font>
    <font>
      <sz val="11"/>
      <color indexed="8"/>
      <name val="Arial"/>
      <family val="2"/>
    </font>
    <font>
      <b/>
      <sz val="14"/>
      <name val="Arial"/>
      <family val="2"/>
    </font>
    <font>
      <sz val="10"/>
      <color indexed="24"/>
      <name val="Courier New"/>
      <family val="3"/>
    </font>
    <font>
      <b/>
      <sz val="16"/>
      <name val="Times New Roman"/>
      <family val="1"/>
    </font>
    <font>
      <b/>
      <sz val="12"/>
      <name val="Arial"/>
      <family val="2"/>
    </font>
    <font>
      <sz val="10"/>
      <name val="Arial"/>
    </font>
    <font>
      <i/>
      <sz val="10"/>
      <name val="Arial"/>
      <family val="2"/>
    </font>
    <font>
      <sz val="16"/>
      <color indexed="8"/>
      <name val="Arial"/>
    </font>
    <font>
      <b/>
      <sz val="11"/>
      <color rgb="FF000000"/>
      <name val="Arial"/>
      <family val="2"/>
    </font>
    <font>
      <sz val="11"/>
      <color theme="1"/>
      <name val="Arial"/>
      <family val="2"/>
    </font>
    <font>
      <b/>
      <sz val="11"/>
      <color rgb="FFFFFFFF"/>
      <name val="Arial"/>
      <family val="2"/>
    </font>
    <font>
      <b/>
      <sz val="11"/>
      <color theme="1"/>
      <name val="Arial"/>
      <family val="2"/>
    </font>
    <font>
      <b/>
      <sz val="11"/>
      <color rgb="FFFF0000"/>
      <name val="Arial"/>
      <family val="2"/>
    </font>
    <font>
      <sz val="11"/>
      <color rgb="FF000000"/>
      <name val="Arial"/>
      <family val="2"/>
    </font>
  </fonts>
  <fills count="21">
    <fill>
      <patternFill patternType="none"/>
    </fill>
    <fill>
      <patternFill patternType="gray125"/>
    </fill>
    <fill>
      <patternFill patternType="solid">
        <fgColor indexed="22"/>
        <bgColor indexed="64"/>
      </patternFill>
    </fill>
    <fill>
      <patternFill patternType="solid">
        <fgColor indexed="26"/>
        <bgColor indexed="64"/>
      </patternFill>
    </fill>
    <fill>
      <patternFill patternType="solid">
        <fgColor indexed="45"/>
        <bgColor indexed="64"/>
      </patternFill>
    </fill>
    <fill>
      <patternFill patternType="solid">
        <fgColor indexed="47"/>
        <bgColor indexed="64"/>
      </patternFill>
    </fill>
    <fill>
      <patternFill patternType="solid">
        <fgColor indexed="9"/>
        <bgColor indexed="64"/>
      </patternFill>
    </fill>
    <fill>
      <patternFill patternType="solid">
        <fgColor indexed="43"/>
        <bgColor indexed="64"/>
      </patternFill>
    </fill>
    <fill>
      <patternFill patternType="solid">
        <fgColor indexed="17"/>
        <bgColor indexed="64"/>
      </patternFill>
    </fill>
    <fill>
      <patternFill patternType="solid">
        <fgColor indexed="10"/>
        <bgColor indexed="64"/>
      </patternFill>
    </fill>
    <fill>
      <patternFill patternType="solid">
        <fgColor indexed="57"/>
        <bgColor indexed="64"/>
      </patternFill>
    </fill>
    <fill>
      <patternFill patternType="solid">
        <fgColor indexed="11"/>
        <bgColor indexed="64"/>
      </patternFill>
    </fill>
    <fill>
      <patternFill patternType="solid">
        <fgColor indexed="18"/>
        <bgColor indexed="64"/>
      </patternFill>
    </fill>
    <fill>
      <patternFill patternType="solid">
        <fgColor indexed="19"/>
        <bgColor indexed="64"/>
      </patternFill>
    </fill>
    <fill>
      <patternFill patternType="solid">
        <fgColor theme="0" tint="-0.14999847407452621"/>
        <bgColor indexed="64"/>
      </patternFill>
    </fill>
    <fill>
      <patternFill patternType="solid">
        <fgColor theme="9" tint="-0.249977111117893"/>
        <bgColor indexed="64"/>
      </patternFill>
    </fill>
    <fill>
      <patternFill patternType="solid">
        <fgColor theme="9" tint="0.39997558519241921"/>
        <bgColor indexed="64"/>
      </patternFill>
    </fill>
    <fill>
      <patternFill patternType="solid">
        <fgColor rgb="FFDD6225"/>
        <bgColor indexed="64"/>
      </patternFill>
    </fill>
    <fill>
      <patternFill patternType="solid">
        <fgColor rgb="FFF3F3F3"/>
        <bgColor indexed="64"/>
      </patternFill>
    </fill>
    <fill>
      <patternFill patternType="solid">
        <fgColor rgb="FFDDDDDD"/>
        <bgColor indexed="64"/>
      </patternFill>
    </fill>
    <fill>
      <patternFill patternType="solid">
        <fgColor theme="6" tint="0.39997558519241921"/>
        <bgColor indexed="64"/>
      </patternFill>
    </fill>
  </fills>
  <borders count="20">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medium">
        <color rgb="FFFFFFFF"/>
      </left>
      <right style="medium">
        <color rgb="FFFFFFFF"/>
      </right>
      <top style="medium">
        <color rgb="FFC0C0C0"/>
      </top>
      <bottom style="medium">
        <color rgb="FFC0C0C0"/>
      </bottom>
      <diagonal/>
    </border>
    <border>
      <left/>
      <right style="medium">
        <color rgb="FFFFFFFF"/>
      </right>
      <top style="medium">
        <color rgb="FFC0C0C0"/>
      </top>
      <bottom style="medium">
        <color rgb="FFC0C0C0"/>
      </bottom>
      <diagonal/>
    </border>
    <border>
      <left style="medium">
        <color rgb="FFFFFFFF"/>
      </left>
      <right style="medium">
        <color rgb="FFFFFFFF"/>
      </right>
      <top style="medium">
        <color rgb="FFC0C0C0"/>
      </top>
      <bottom/>
      <diagonal/>
    </border>
    <border>
      <left/>
      <right style="medium">
        <color rgb="FFFFFFFF"/>
      </right>
      <top/>
      <bottom/>
      <diagonal/>
    </border>
    <border>
      <left/>
      <right style="medium">
        <color rgb="FFFFFFFF"/>
      </right>
      <top style="medium">
        <color rgb="FFC0C0C0"/>
      </top>
      <bottom/>
      <diagonal/>
    </border>
    <border>
      <left/>
      <right style="medium">
        <color rgb="FFFFFFFF"/>
      </right>
      <top/>
      <bottom style="medium">
        <color rgb="FFC0C0C0"/>
      </bottom>
      <diagonal/>
    </border>
    <border>
      <left style="medium">
        <color rgb="FFFFFFFF"/>
      </left>
      <right/>
      <top/>
      <bottom/>
      <diagonal/>
    </border>
    <border>
      <left style="medium">
        <color rgb="FFFFFFFF"/>
      </left>
      <right/>
      <top style="medium">
        <color rgb="FFC0C0C0"/>
      </top>
      <bottom/>
      <diagonal/>
    </border>
  </borders>
  <cellStyleXfs count="14">
    <xf numFmtId="0" fontId="0" fillId="0" borderId="0"/>
    <xf numFmtId="3" fontId="17" fillId="0" borderId="0" applyFont="0" applyFill="0" applyBorder="0" applyAlignment="0" applyProtection="0"/>
    <xf numFmtId="44" fontId="1" fillId="0" borderId="0" applyFont="0" applyFill="0" applyBorder="0" applyAlignment="0" applyProtection="0"/>
    <xf numFmtId="167" fontId="17" fillId="0" borderId="0" applyFont="0" applyFill="0" applyBorder="0" applyAlignment="0" applyProtection="0"/>
    <xf numFmtId="0" fontId="17" fillId="0" borderId="0" applyFont="0" applyFill="0" applyBorder="0" applyAlignment="0" applyProtection="0"/>
    <xf numFmtId="2" fontId="17" fillId="0" borderId="0" applyFont="0" applyFill="0" applyBorder="0" applyAlignment="0" applyProtection="0"/>
    <xf numFmtId="38" fontId="2" fillId="2" borderId="0" applyNumberFormat="0" applyBorder="0" applyAlignment="0" applyProtection="0"/>
    <xf numFmtId="0" fontId="18" fillId="0" borderId="0"/>
    <xf numFmtId="0" fontId="19" fillId="0" borderId="1" applyNumberFormat="0" applyAlignment="0" applyProtection="0">
      <alignment horizontal="left" vertical="center"/>
    </xf>
    <xf numFmtId="0" fontId="19" fillId="0" borderId="2">
      <alignment horizontal="left" vertical="center"/>
    </xf>
    <xf numFmtId="10" fontId="2" fillId="3" borderId="3" applyNumberFormat="0" applyBorder="0" applyAlignment="0" applyProtection="0"/>
    <xf numFmtId="0" fontId="1" fillId="0" borderId="0"/>
    <xf numFmtId="9" fontId="1" fillId="0" borderId="0" applyFont="0" applyFill="0" applyBorder="0" applyAlignment="0" applyProtection="0"/>
    <xf numFmtId="10" fontId="1" fillId="0" borderId="0" applyFont="0" applyFill="0" applyBorder="0" applyAlignment="0" applyProtection="0"/>
  </cellStyleXfs>
  <cellXfs count="144">
    <xf numFmtId="0" fontId="0" fillId="0" borderId="0" xfId="0"/>
    <xf numFmtId="0" fontId="4" fillId="4" borderId="3" xfId="0" applyFont="1" applyFill="1" applyBorder="1"/>
    <xf numFmtId="0" fontId="3" fillId="0" borderId="0" xfId="0" applyFont="1"/>
    <xf numFmtId="0" fontId="4" fillId="5" borderId="3" xfId="0" applyFont="1" applyFill="1" applyBorder="1"/>
    <xf numFmtId="0" fontId="4" fillId="0" borderId="3" xfId="0" applyFont="1" applyBorder="1"/>
    <xf numFmtId="0" fontId="0" fillId="0" borderId="0" xfId="0" applyAlignment="1">
      <alignment vertical="top"/>
    </xf>
    <xf numFmtId="0" fontId="6" fillId="0" borderId="0" xfId="0" applyFont="1" applyAlignment="1">
      <alignment vertical="top"/>
    </xf>
    <xf numFmtId="0" fontId="3" fillId="0" borderId="0" xfId="0" applyFont="1" applyAlignment="1">
      <alignment vertical="top"/>
    </xf>
    <xf numFmtId="0" fontId="4" fillId="5" borderId="3" xfId="0" applyFont="1" applyFill="1" applyBorder="1" applyAlignment="1">
      <alignment vertical="top" wrapText="1"/>
    </xf>
    <xf numFmtId="0" fontId="4" fillId="5" borderId="3" xfId="0" applyFont="1" applyFill="1" applyBorder="1" applyAlignment="1">
      <alignment vertical="top"/>
    </xf>
    <xf numFmtId="0" fontId="4" fillId="0" borderId="3" xfId="0" applyFont="1" applyBorder="1" applyAlignment="1">
      <alignment vertical="top" wrapText="1"/>
    </xf>
    <xf numFmtId="0" fontId="4" fillId="0" borderId="3" xfId="0" applyFont="1" applyBorder="1" applyAlignment="1">
      <alignment vertical="top"/>
    </xf>
    <xf numFmtId="0" fontId="0" fillId="0" borderId="3" xfId="0" applyBorder="1" applyAlignment="1">
      <alignment vertical="top"/>
    </xf>
    <xf numFmtId="0" fontId="0" fillId="0" borderId="3" xfId="0" applyBorder="1" applyAlignment="1">
      <alignment vertical="top" wrapText="1"/>
    </xf>
    <xf numFmtId="1" fontId="0" fillId="5" borderId="3" xfId="2" applyNumberFormat="1" applyFont="1" applyFill="1" applyBorder="1" applyAlignment="1">
      <alignment vertical="top"/>
    </xf>
    <xf numFmtId="14" fontId="0" fillId="0" borderId="3" xfId="0" applyNumberFormat="1" applyBorder="1" applyAlignment="1">
      <alignment vertical="top"/>
    </xf>
    <xf numFmtId="0" fontId="4" fillId="6" borderId="3" xfId="0" applyFont="1" applyFill="1" applyBorder="1" applyAlignment="1">
      <alignment horizontal="center"/>
    </xf>
    <xf numFmtId="0" fontId="4" fillId="6" borderId="0" xfId="0" applyFont="1" applyFill="1" applyAlignment="1">
      <alignment horizontal="right"/>
    </xf>
    <xf numFmtId="0" fontId="3" fillId="6" borderId="0" xfId="0" applyFont="1" applyFill="1"/>
    <xf numFmtId="0" fontId="3" fillId="6" borderId="0" xfId="0" applyFont="1" applyFill="1" applyAlignment="1">
      <alignment horizontal="right"/>
    </xf>
    <xf numFmtId="165" fontId="3" fillId="6" borderId="0" xfId="0" applyNumberFormat="1" applyFont="1" applyFill="1"/>
    <xf numFmtId="9" fontId="3" fillId="6" borderId="0" xfId="0" applyNumberFormat="1" applyFont="1" applyFill="1"/>
    <xf numFmtId="44" fontId="3" fillId="5" borderId="3" xfId="2" applyFont="1" applyFill="1" applyBorder="1"/>
    <xf numFmtId="0" fontId="3" fillId="0" borderId="3" xfId="0" applyFont="1" applyBorder="1" applyAlignment="1">
      <alignment vertical="top"/>
    </xf>
    <xf numFmtId="0" fontId="4" fillId="14" borderId="3" xfId="0" applyFont="1" applyFill="1" applyBorder="1" applyAlignment="1">
      <alignment vertical="top" wrapText="1"/>
    </xf>
    <xf numFmtId="0" fontId="4" fillId="14" borderId="3" xfId="0" applyFont="1" applyFill="1" applyBorder="1" applyAlignment="1">
      <alignment vertical="top"/>
    </xf>
    <xf numFmtId="0" fontId="0" fillId="15" borderId="3" xfId="0" applyFill="1" applyBorder="1" applyAlignment="1">
      <alignment vertical="top"/>
    </xf>
    <xf numFmtId="0" fontId="0" fillId="16" borderId="3" xfId="0" applyFill="1" applyBorder="1" applyAlignment="1">
      <alignment vertical="top"/>
    </xf>
    <xf numFmtId="9" fontId="20" fillId="16" borderId="3" xfId="12" applyFont="1" applyFill="1" applyBorder="1" applyAlignment="1">
      <alignment vertical="top"/>
    </xf>
    <xf numFmtId="165" fontId="20" fillId="16" borderId="3" xfId="12" applyNumberFormat="1" applyFont="1" applyFill="1" applyBorder="1" applyAlignment="1">
      <alignment vertical="top"/>
    </xf>
    <xf numFmtId="0" fontId="3" fillId="16" borderId="3" xfId="0" applyFont="1" applyFill="1" applyBorder="1" applyAlignment="1">
      <alignment vertical="top"/>
    </xf>
    <xf numFmtId="0" fontId="3" fillId="0" borderId="3" xfId="0" applyFont="1" applyBorder="1" applyAlignment="1">
      <alignment vertical="top" wrapText="1"/>
    </xf>
    <xf numFmtId="3" fontId="0" fillId="0" borderId="3" xfId="0" applyNumberFormat="1" applyFill="1" applyBorder="1" applyAlignment="1">
      <alignment vertical="top"/>
    </xf>
    <xf numFmtId="0" fontId="0" fillId="0" borderId="3" xfId="0" applyFill="1" applyBorder="1" applyAlignment="1">
      <alignment vertical="top"/>
    </xf>
    <xf numFmtId="166" fontId="0" fillId="0" borderId="3" xfId="0" applyNumberFormat="1" applyFill="1" applyBorder="1" applyAlignment="1">
      <alignment vertical="top"/>
    </xf>
    <xf numFmtId="9" fontId="0" fillId="0" borderId="3" xfId="12" applyFont="1" applyFill="1" applyBorder="1" applyAlignment="1">
      <alignment vertical="top"/>
    </xf>
    <xf numFmtId="166" fontId="0" fillId="0" borderId="3" xfId="2" applyNumberFormat="1" applyFont="1" applyFill="1" applyBorder="1" applyAlignment="1">
      <alignment vertical="top"/>
    </xf>
    <xf numFmtId="0" fontId="7" fillId="8" borderId="4" xfId="0" applyFont="1" applyFill="1" applyBorder="1"/>
    <xf numFmtId="0" fontId="4" fillId="5" borderId="5" xfId="0" applyFont="1" applyFill="1" applyBorder="1"/>
    <xf numFmtId="0" fontId="4" fillId="5" borderId="4" xfId="0" applyFont="1" applyFill="1" applyBorder="1"/>
    <xf numFmtId="0" fontId="4" fillId="7" borderId="4" xfId="0" applyFont="1" applyFill="1" applyBorder="1"/>
    <xf numFmtId="0" fontId="4" fillId="7" borderId="3" xfId="0" applyFont="1" applyFill="1" applyBorder="1"/>
    <xf numFmtId="44" fontId="3" fillId="7" borderId="3" xfId="2" applyFont="1" applyFill="1" applyBorder="1"/>
    <xf numFmtId="44" fontId="3" fillId="7" borderId="3" xfId="0" applyNumberFormat="1" applyFont="1" applyFill="1" applyBorder="1"/>
    <xf numFmtId="44" fontId="3" fillId="5" borderId="3" xfId="2" applyNumberFormat="1" applyFont="1" applyFill="1" applyBorder="1"/>
    <xf numFmtId="44" fontId="3" fillId="7" borderId="3" xfId="2" applyNumberFormat="1" applyFont="1" applyFill="1" applyBorder="1"/>
    <xf numFmtId="0" fontId="0" fillId="0" borderId="0" xfId="0" applyAlignment="1">
      <alignment vertical="top" wrapText="1"/>
    </xf>
    <xf numFmtId="0" fontId="14" fillId="0" borderId="0" xfId="0" applyFont="1" applyFill="1"/>
    <xf numFmtId="0" fontId="23" fillId="0" borderId="3" xfId="0" applyFont="1" applyFill="1" applyBorder="1" applyAlignment="1">
      <alignment vertical="top" wrapText="1"/>
    </xf>
    <xf numFmtId="0" fontId="14" fillId="0" borderId="3" xfId="0" applyFont="1" applyFill="1" applyBorder="1" applyAlignment="1">
      <alignment vertical="top" wrapText="1"/>
    </xf>
    <xf numFmtId="0" fontId="24" fillId="0" borderId="0" xfId="0" applyFont="1"/>
    <xf numFmtId="0" fontId="24" fillId="0" borderId="0" xfId="0" quotePrefix="1" applyFont="1"/>
    <xf numFmtId="0" fontId="25" fillId="17" borderId="12" xfId="0" applyFont="1" applyFill="1" applyBorder="1" applyAlignment="1">
      <alignment vertical="top" wrapText="1" readingOrder="1"/>
    </xf>
    <xf numFmtId="0" fontId="25" fillId="17" borderId="13" xfId="0" applyFont="1" applyFill="1" applyBorder="1" applyAlignment="1">
      <alignment vertical="top" wrapText="1" readingOrder="1"/>
    </xf>
    <xf numFmtId="0" fontId="24" fillId="0" borderId="0" xfId="0" applyFont="1" applyAlignment="1">
      <alignment readingOrder="1"/>
    </xf>
    <xf numFmtId="0" fontId="26" fillId="18" borderId="14" xfId="0" applyFont="1" applyFill="1" applyBorder="1" applyAlignment="1">
      <alignment vertical="top" wrapText="1"/>
    </xf>
    <xf numFmtId="0" fontId="27" fillId="18" borderId="15" xfId="0" quotePrefix="1" applyFont="1" applyFill="1" applyBorder="1" applyAlignment="1">
      <alignment vertical="top" wrapText="1"/>
    </xf>
    <xf numFmtId="0" fontId="24" fillId="18" borderId="15" xfId="0" quotePrefix="1" applyFont="1" applyFill="1" applyBorder="1" applyAlignment="1">
      <alignment vertical="top" wrapText="1"/>
    </xf>
    <xf numFmtId="0" fontId="26" fillId="19" borderId="14" xfId="0" applyFont="1" applyFill="1" applyBorder="1" applyAlignment="1">
      <alignment vertical="top" wrapText="1"/>
    </xf>
    <xf numFmtId="0" fontId="24" fillId="19" borderId="14" xfId="0" quotePrefix="1" applyFont="1" applyFill="1" applyBorder="1" applyAlignment="1">
      <alignment vertical="top" wrapText="1"/>
    </xf>
    <xf numFmtId="0" fontId="27" fillId="18" borderId="16" xfId="0" quotePrefix="1" applyFont="1" applyFill="1" applyBorder="1" applyAlignment="1">
      <alignment vertical="top" wrapText="1"/>
    </xf>
    <xf numFmtId="0" fontId="24" fillId="18" borderId="16" xfId="0" quotePrefix="1" applyFont="1" applyFill="1" applyBorder="1" applyAlignment="1">
      <alignment vertical="top" wrapText="1"/>
    </xf>
    <xf numFmtId="0" fontId="26" fillId="0" borderId="0" xfId="0" applyFont="1" applyAlignment="1">
      <alignment vertical="top"/>
    </xf>
    <xf numFmtId="0" fontId="24" fillId="0" borderId="0" xfId="0" applyFont="1" applyAlignment="1">
      <alignment vertical="top"/>
    </xf>
    <xf numFmtId="0" fontId="25" fillId="17" borderId="12" xfId="0" applyFont="1" applyFill="1" applyBorder="1" applyAlignment="1">
      <alignment vertical="top" textRotation="90" wrapText="1" readingOrder="1"/>
    </xf>
    <xf numFmtId="0" fontId="25" fillId="17" borderId="13" xfId="0" applyFont="1" applyFill="1" applyBorder="1" applyAlignment="1">
      <alignment vertical="top" textRotation="90" wrapText="1" readingOrder="1"/>
    </xf>
    <xf numFmtId="0" fontId="25" fillId="17" borderId="17" xfId="0" applyFont="1" applyFill="1" applyBorder="1" applyAlignment="1">
      <alignment vertical="top" textRotation="90" wrapText="1" readingOrder="1"/>
    </xf>
    <xf numFmtId="0" fontId="24" fillId="18" borderId="18" xfId="0" quotePrefix="1" applyFont="1" applyFill="1" applyBorder="1" applyAlignment="1">
      <alignment vertical="top" wrapText="1"/>
    </xf>
    <xf numFmtId="0" fontId="26" fillId="18" borderId="19" xfId="0" applyFont="1" applyFill="1" applyBorder="1" applyAlignment="1">
      <alignment vertical="top" wrapText="1"/>
    </xf>
    <xf numFmtId="0" fontId="24" fillId="18" borderId="14" xfId="0" quotePrefix="1" applyFont="1" applyFill="1" applyBorder="1" applyAlignment="1">
      <alignment vertical="top" wrapText="1"/>
    </xf>
    <xf numFmtId="0" fontId="24" fillId="18" borderId="19" xfId="0" quotePrefix="1" applyFont="1" applyFill="1" applyBorder="1" applyAlignment="1">
      <alignment vertical="top" wrapText="1"/>
    </xf>
    <xf numFmtId="0" fontId="26" fillId="0" borderId="0" xfId="0" applyFont="1"/>
    <xf numFmtId="0" fontId="25" fillId="17" borderId="12" xfId="0" applyFont="1" applyFill="1" applyBorder="1" applyAlignment="1">
      <alignment vertical="top" textRotation="90" wrapText="1"/>
    </xf>
    <xf numFmtId="0" fontId="25" fillId="17" borderId="13" xfId="0" applyFont="1" applyFill="1" applyBorder="1" applyAlignment="1">
      <alignment vertical="top" textRotation="90" wrapText="1"/>
    </xf>
    <xf numFmtId="0" fontId="24" fillId="18" borderId="17" xfId="0" applyFont="1" applyFill="1" applyBorder="1" applyAlignment="1">
      <alignment vertical="top" wrapText="1"/>
    </xf>
    <xf numFmtId="0" fontId="26" fillId="18" borderId="17" xfId="0" applyFont="1" applyFill="1" applyBorder="1" applyAlignment="1">
      <alignment vertical="top" wrapText="1"/>
    </xf>
    <xf numFmtId="0" fontId="24" fillId="19" borderId="15" xfId="0" applyFont="1" applyFill="1" applyBorder="1" applyAlignment="1">
      <alignment vertical="top" wrapText="1"/>
    </xf>
    <xf numFmtId="0" fontId="26" fillId="19" borderId="15" xfId="0" applyFont="1" applyFill="1" applyBorder="1" applyAlignment="1">
      <alignment vertical="top" wrapText="1"/>
    </xf>
    <xf numFmtId="0" fontId="24" fillId="18" borderId="14" xfId="0" applyFont="1" applyFill="1" applyBorder="1" applyAlignment="1">
      <alignment vertical="top" wrapText="1"/>
    </xf>
    <xf numFmtId="0" fontId="26" fillId="18" borderId="16" xfId="0" applyFont="1" applyFill="1" applyBorder="1" applyAlignment="1">
      <alignment vertical="top" wrapText="1"/>
    </xf>
    <xf numFmtId="0" fontId="24" fillId="18" borderId="16" xfId="0" applyFont="1" applyFill="1" applyBorder="1" applyAlignment="1">
      <alignment vertical="top" wrapText="1"/>
    </xf>
    <xf numFmtId="0" fontId="0" fillId="15" borderId="3" xfId="0" applyFill="1" applyBorder="1" applyAlignment="1">
      <alignment vertical="top" wrapText="1"/>
    </xf>
    <xf numFmtId="0" fontId="3" fillId="15" borderId="3" xfId="0" applyFont="1" applyFill="1" applyBorder="1" applyAlignment="1">
      <alignment vertical="top"/>
    </xf>
    <xf numFmtId="0" fontId="3" fillId="15" borderId="3" xfId="0" applyFont="1" applyFill="1" applyBorder="1" applyAlignment="1">
      <alignment vertical="top" wrapText="1"/>
    </xf>
    <xf numFmtId="0" fontId="5" fillId="0" borderId="0" xfId="0" applyFont="1" applyAlignment="1">
      <alignment vertical="top" wrapText="1"/>
    </xf>
    <xf numFmtId="16" fontId="4" fillId="16" borderId="3" xfId="0" applyNumberFormat="1" applyFont="1" applyFill="1" applyBorder="1" applyAlignment="1">
      <alignment vertical="top" wrapText="1"/>
    </xf>
    <xf numFmtId="164" fontId="4" fillId="16" borderId="3" xfId="0" applyNumberFormat="1" applyFont="1" applyFill="1" applyBorder="1" applyAlignment="1">
      <alignment vertical="top" wrapText="1"/>
    </xf>
    <xf numFmtId="0" fontId="3" fillId="0" borderId="3" xfId="0" applyFont="1" applyBorder="1"/>
    <xf numFmtId="0" fontId="4" fillId="6" borderId="3" xfId="0" applyFont="1" applyFill="1" applyBorder="1"/>
    <xf numFmtId="0" fontId="3" fillId="6" borderId="3" xfId="0" applyFont="1" applyFill="1" applyBorder="1" applyAlignment="1">
      <alignment horizontal="justify" wrapText="1"/>
    </xf>
    <xf numFmtId="166" fontId="3" fillId="0" borderId="3" xfId="2" applyNumberFormat="1" applyFont="1" applyBorder="1"/>
    <xf numFmtId="0" fontId="8" fillId="6" borderId="3" xfId="0" applyFont="1" applyFill="1" applyBorder="1" applyAlignment="1">
      <alignment horizontal="justify" wrapText="1"/>
    </xf>
    <xf numFmtId="165" fontId="8" fillId="6" borderId="3" xfId="12" applyNumberFormat="1" applyFont="1" applyFill="1" applyBorder="1" applyAlignment="1">
      <alignment horizontal="center"/>
    </xf>
    <xf numFmtId="0" fontId="4" fillId="6" borderId="3" xfId="0" applyFont="1" applyFill="1" applyBorder="1" applyAlignment="1">
      <alignment horizontal="justify" wrapText="1"/>
    </xf>
    <xf numFmtId="0" fontId="4" fillId="6" borderId="3" xfId="0" applyFont="1" applyFill="1" applyBorder="1" applyAlignment="1">
      <alignment horizontal="left" wrapText="1"/>
    </xf>
    <xf numFmtId="0" fontId="28" fillId="0" borderId="3" xfId="0" applyFont="1" applyBorder="1" applyAlignment="1">
      <alignment vertical="top" wrapText="1"/>
    </xf>
    <xf numFmtId="0" fontId="23" fillId="20" borderId="3" xfId="0" applyFont="1" applyFill="1" applyBorder="1" applyAlignment="1">
      <alignment vertical="top" wrapText="1"/>
    </xf>
    <xf numFmtId="0" fontId="12" fillId="20" borderId="3" xfId="0" applyFont="1" applyFill="1" applyBorder="1" applyAlignment="1">
      <alignment vertical="top" wrapText="1"/>
    </xf>
    <xf numFmtId="0" fontId="0" fillId="0" borderId="0" xfId="0" applyBorder="1" applyAlignment="1">
      <alignment horizontal="left" vertical="top"/>
    </xf>
    <xf numFmtId="0" fontId="4" fillId="0" borderId="3" xfId="0" applyFont="1" applyBorder="1" applyAlignment="1">
      <alignment vertical="top" wrapText="1"/>
    </xf>
    <xf numFmtId="0" fontId="5" fillId="0" borderId="3" xfId="0" applyFont="1" applyBorder="1" applyAlignment="1">
      <alignment vertical="top" wrapText="1"/>
    </xf>
    <xf numFmtId="0" fontId="4" fillId="0" borderId="0" xfId="0" applyFont="1" applyBorder="1" applyAlignment="1">
      <alignment horizontal="center" vertical="top" wrapText="1"/>
    </xf>
    <xf numFmtId="0" fontId="4" fillId="0" borderId="6" xfId="0" applyFont="1" applyBorder="1" applyAlignment="1">
      <alignment horizontal="center" vertical="top" wrapText="1"/>
    </xf>
    <xf numFmtId="0" fontId="0" fillId="0" borderId="0" xfId="0" applyAlignment="1">
      <alignment horizontal="center"/>
    </xf>
    <xf numFmtId="0" fontId="0" fillId="16" borderId="3" xfId="0" applyFill="1" applyBorder="1" applyAlignment="1">
      <alignment horizontal="center" vertical="top" wrapText="1"/>
    </xf>
    <xf numFmtId="0" fontId="3" fillId="15" borderId="3" xfId="0" applyFont="1" applyFill="1" applyBorder="1" applyAlignment="1">
      <alignment horizontal="center" vertical="top" wrapText="1"/>
    </xf>
    <xf numFmtId="0" fontId="0" fillId="15" borderId="3" xfId="0" applyFill="1" applyBorder="1" applyAlignment="1">
      <alignment horizontal="center" vertical="top" wrapText="1"/>
    </xf>
    <xf numFmtId="0" fontId="0" fillId="5" borderId="3" xfId="0" applyFill="1" applyBorder="1" applyAlignment="1">
      <alignment horizontal="center" vertical="top" wrapText="1"/>
    </xf>
    <xf numFmtId="0" fontId="6" fillId="0" borderId="3" xfId="0" applyFont="1" applyBorder="1" applyAlignment="1">
      <alignment horizontal="center" vertical="top" wrapText="1"/>
    </xf>
    <xf numFmtId="0" fontId="4" fillId="5" borderId="7" xfId="0" applyFont="1" applyFill="1" applyBorder="1" applyAlignment="1">
      <alignment horizontal="center" vertical="top" wrapText="1"/>
    </xf>
    <xf numFmtId="0" fontId="4" fillId="5" borderId="2" xfId="0" applyFont="1" applyFill="1" applyBorder="1" applyAlignment="1">
      <alignment horizontal="center" vertical="top" wrapText="1"/>
    </xf>
    <xf numFmtId="0" fontId="4" fillId="5" borderId="8" xfId="0" applyFont="1" applyFill="1" applyBorder="1" applyAlignment="1">
      <alignment horizontal="center" vertical="top" wrapText="1"/>
    </xf>
    <xf numFmtId="0" fontId="7" fillId="9" borderId="7" xfId="0" applyFont="1" applyFill="1" applyBorder="1" applyAlignment="1">
      <alignment horizontal="center" vertical="top"/>
    </xf>
    <xf numFmtId="0" fontId="7" fillId="9" borderId="2" xfId="0" applyFont="1" applyFill="1" applyBorder="1" applyAlignment="1">
      <alignment horizontal="center" vertical="top"/>
    </xf>
    <xf numFmtId="0" fontId="7" fillId="9" borderId="8" xfId="0" applyFont="1" applyFill="1" applyBorder="1" applyAlignment="1">
      <alignment horizontal="center" vertical="top"/>
    </xf>
    <xf numFmtId="0" fontId="7" fillId="10" borderId="7" xfId="0" applyFont="1" applyFill="1" applyBorder="1" applyAlignment="1">
      <alignment horizontal="center" vertical="top"/>
    </xf>
    <xf numFmtId="0" fontId="7" fillId="10" borderId="2" xfId="0" applyFont="1" applyFill="1" applyBorder="1" applyAlignment="1">
      <alignment horizontal="center" vertical="top"/>
    </xf>
    <xf numFmtId="0" fontId="7" fillId="10" borderId="8" xfId="0" applyFont="1" applyFill="1" applyBorder="1" applyAlignment="1">
      <alignment horizontal="center" vertical="top"/>
    </xf>
    <xf numFmtId="0" fontId="7" fillId="11" borderId="7" xfId="0" applyFont="1" applyFill="1" applyBorder="1" applyAlignment="1">
      <alignment horizontal="center" vertical="top"/>
    </xf>
    <xf numFmtId="0" fontId="7" fillId="11" borderId="2" xfId="0" applyFont="1" applyFill="1" applyBorder="1" applyAlignment="1">
      <alignment horizontal="center" vertical="top"/>
    </xf>
    <xf numFmtId="0" fontId="7" fillId="11" borderId="8" xfId="0" applyFont="1" applyFill="1" applyBorder="1" applyAlignment="1">
      <alignment horizontal="center" vertical="top"/>
    </xf>
    <xf numFmtId="0" fontId="7" fillId="12" borderId="9" xfId="0" applyFont="1" applyFill="1" applyBorder="1" applyAlignment="1">
      <alignment horizontal="center"/>
    </xf>
    <xf numFmtId="0" fontId="7" fillId="12" borderId="0" xfId="0" applyFont="1" applyFill="1" applyBorder="1" applyAlignment="1">
      <alignment horizontal="center"/>
    </xf>
    <xf numFmtId="0" fontId="7" fillId="9" borderId="9" xfId="0" applyFont="1" applyFill="1" applyBorder="1" applyAlignment="1">
      <alignment horizontal="center"/>
    </xf>
    <xf numFmtId="0" fontId="7" fillId="9" borderId="0" xfId="0" applyFont="1" applyFill="1" applyBorder="1" applyAlignment="1">
      <alignment horizontal="center"/>
    </xf>
    <xf numFmtId="0" fontId="7" fillId="13" borderId="9" xfId="0" applyFont="1" applyFill="1" applyBorder="1" applyAlignment="1">
      <alignment horizontal="center"/>
    </xf>
    <xf numFmtId="0" fontId="7" fillId="13" borderId="0" xfId="0" applyFont="1" applyFill="1" applyBorder="1" applyAlignment="1">
      <alignment horizontal="center"/>
    </xf>
    <xf numFmtId="0" fontId="8" fillId="6" borderId="9" xfId="0" applyFont="1" applyFill="1" applyBorder="1" applyAlignment="1">
      <alignment horizontal="center"/>
    </xf>
    <xf numFmtId="0" fontId="8" fillId="6" borderId="10" xfId="0" applyFont="1" applyFill="1" applyBorder="1" applyAlignment="1">
      <alignment horizontal="center"/>
    </xf>
    <xf numFmtId="0" fontId="14" fillId="0" borderId="3" xfId="0" applyFont="1" applyFill="1" applyBorder="1" applyAlignment="1">
      <alignment vertical="top" wrapText="1"/>
    </xf>
    <xf numFmtId="0" fontId="12" fillId="0" borderId="3" xfId="0" applyFont="1" applyFill="1" applyBorder="1" applyAlignment="1">
      <alignment vertical="top" wrapText="1"/>
    </xf>
    <xf numFmtId="0" fontId="12" fillId="0" borderId="5" xfId="0" applyFont="1" applyFill="1" applyBorder="1" applyAlignment="1">
      <alignment horizontal="left" vertical="top" wrapText="1"/>
    </xf>
    <xf numFmtId="0" fontId="12" fillId="0" borderId="11" xfId="0" applyFont="1" applyFill="1" applyBorder="1" applyAlignment="1">
      <alignment horizontal="left" vertical="top" wrapText="1"/>
    </xf>
    <xf numFmtId="0" fontId="27" fillId="0" borderId="3" xfId="0" applyFont="1" applyFill="1" applyBorder="1" applyAlignment="1">
      <alignment vertical="top" wrapText="1"/>
    </xf>
    <xf numFmtId="0" fontId="23" fillId="0" borderId="7" xfId="0" applyFont="1" applyFill="1" applyBorder="1" applyAlignment="1">
      <alignment horizontal="left" vertical="top" wrapText="1"/>
    </xf>
    <xf numFmtId="0" fontId="23" fillId="0" borderId="2" xfId="0" applyFont="1" applyFill="1" applyBorder="1" applyAlignment="1">
      <alignment horizontal="left" vertical="top" wrapText="1"/>
    </xf>
    <xf numFmtId="0" fontId="23" fillId="0" borderId="8" xfId="0" applyFont="1" applyFill="1" applyBorder="1" applyAlignment="1">
      <alignment horizontal="left" vertical="top" wrapText="1"/>
    </xf>
    <xf numFmtId="0" fontId="12" fillId="0" borderId="7" xfId="0" applyFont="1" applyFill="1" applyBorder="1" applyAlignment="1">
      <alignment horizontal="center" vertical="top" wrapText="1"/>
    </xf>
    <xf numFmtId="0" fontId="12" fillId="0" borderId="2" xfId="0" applyFont="1" applyFill="1" applyBorder="1" applyAlignment="1">
      <alignment horizontal="center" vertical="top" wrapText="1"/>
    </xf>
    <xf numFmtId="0" fontId="12" fillId="0" borderId="8" xfId="0" applyFont="1" applyFill="1" applyBorder="1" applyAlignment="1">
      <alignment horizontal="center" vertical="top" wrapText="1"/>
    </xf>
    <xf numFmtId="0" fontId="23" fillId="0" borderId="3" xfId="0" applyFont="1" applyFill="1" applyBorder="1" applyAlignment="1">
      <alignment vertical="top" wrapText="1"/>
    </xf>
    <xf numFmtId="0" fontId="23" fillId="0" borderId="5" xfId="0" applyFont="1" applyFill="1" applyBorder="1" applyAlignment="1">
      <alignment vertical="top" wrapText="1"/>
    </xf>
    <xf numFmtId="0" fontId="12" fillId="0" borderId="11" xfId="0" applyFont="1" applyFill="1" applyBorder="1" applyAlignment="1">
      <alignment vertical="top" wrapText="1"/>
    </xf>
    <xf numFmtId="0" fontId="8" fillId="2" borderId="3" xfId="0" applyFont="1" applyFill="1" applyBorder="1" applyAlignment="1">
      <alignment horizontal="center" vertical="center" wrapText="1"/>
    </xf>
  </cellXfs>
  <cellStyles count="14">
    <cellStyle name="Comma0" xfId="1"/>
    <cellStyle name="Currency" xfId="2" builtinId="4"/>
    <cellStyle name="Currency0" xfId="3"/>
    <cellStyle name="Date" xfId="4"/>
    <cellStyle name="Fixed" xfId="5"/>
    <cellStyle name="Grey" xfId="6"/>
    <cellStyle name="header" xfId="7"/>
    <cellStyle name="Header1" xfId="8"/>
    <cellStyle name="Header2" xfId="9"/>
    <cellStyle name="Input [yellow]" xfId="10"/>
    <cellStyle name="Normal" xfId="0" builtinId="0"/>
    <cellStyle name="Normal - Style1" xfId="11"/>
    <cellStyle name="Percent" xfId="12" builtinId="5"/>
    <cellStyle name="Percent [2]" xfId="13"/>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9D520E"/>
      <rgbColor rgb="000000FF"/>
      <rgbColor rgb="00FDD4B2"/>
      <rgbColor rgb="00DD6225"/>
      <rgbColor rgb="00808184"/>
      <rgbColor rgb="00800000"/>
      <rgbColor rgb="00008000"/>
      <rgbColor rgb="00000080"/>
      <rgbColor rgb="00808000"/>
      <rgbColor rgb="00800080"/>
      <rgbColor rgb="00008080"/>
      <rgbColor rgb="00C0C0C0"/>
      <rgbColor rgb="00808080"/>
      <rgbColor rgb="00DD6225"/>
      <rgbColor rgb="005E5F61"/>
      <rgbColor rgb="00FDD4B2"/>
      <rgbColor rgb="009D520E"/>
      <rgbColor rgb="00808184"/>
      <rgbColor rgb="00D9823F"/>
      <rgbColor rgb="009D520E"/>
      <rgbColor rgb="00FFFFFF"/>
      <rgbColor rgb="00DD6225"/>
      <rgbColor rgb="005E5F61"/>
      <rgbColor rgb="00FDD4B2"/>
      <rgbColor rgb="009D520E"/>
      <rgbColor rgb="00808184"/>
      <rgbColor rgb="00D9823F"/>
      <rgbColor rgb="009D520E"/>
      <rgbColor rgb="00FFFFFF"/>
      <rgbColor rgb="00D9823F"/>
      <rgbColor rgb="00B2B2B2"/>
      <rgbColor rgb="00C0C0C0"/>
      <rgbColor rgb="00DDDDDD"/>
      <rgbColor rgb="00969696"/>
      <rgbColor rgb="00FDD4B2"/>
      <rgbColor rgb="00808080"/>
      <rgbColor rgb="00EAEAEA"/>
      <rgbColor rgb="003366FF"/>
      <rgbColor rgb="0033CCCC"/>
      <rgbColor rgb="0099CC00"/>
      <rgbColor rgb="005E5F61"/>
      <rgbColor rgb="00FF9900"/>
      <rgbColor rgb="00FF6600"/>
      <rgbColor rgb="00666699"/>
      <rgbColor rgb="00969696"/>
      <rgbColor rgb="00003366"/>
      <rgbColor rgb="00339966"/>
      <rgbColor rgb="00003300"/>
      <rgbColor rgb="00333300"/>
      <rgbColor rgb="00993300"/>
      <rgbColor rgb="009D520E"/>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6.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5.xml"/><Relationship Id="rId11" Type="http://schemas.openxmlformats.org/officeDocument/2006/relationships/calcChain" Target="calcChain.xml"/><Relationship Id="rId5" Type="http://schemas.openxmlformats.org/officeDocument/2006/relationships/worksheet" Target="worksheets/sheet4.xml"/><Relationship Id="rId10" Type="http://schemas.openxmlformats.org/officeDocument/2006/relationships/sharedStrings" Target="sharedStrings.xml"/><Relationship Id="rId4" Type="http://schemas.openxmlformats.org/officeDocument/2006/relationships/chartsheet" Target="chartsheets/sheet1.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0" i="0" u="none" strike="noStrike" baseline="0">
                <a:solidFill>
                  <a:srgbClr val="000000"/>
                </a:solidFill>
                <a:latin typeface="Arial"/>
                <a:ea typeface="Arial"/>
                <a:cs typeface="Arial"/>
              </a:defRPr>
            </a:pPr>
            <a:r>
              <a:rPr lang="en-AU"/>
              <a:t>Project Ranking</a:t>
            </a:r>
          </a:p>
        </c:rich>
      </c:tx>
      <c:layout>
        <c:manualLayout>
          <c:xMode val="edge"/>
          <c:yMode val="edge"/>
          <c:x val="0.42132506493683103"/>
          <c:y val="2.0270323352438089E-2"/>
        </c:manualLayout>
      </c:layout>
      <c:overlay val="0"/>
      <c:spPr>
        <a:noFill/>
        <a:ln w="25400">
          <a:noFill/>
        </a:ln>
      </c:spPr>
    </c:title>
    <c:autoTitleDeleted val="0"/>
    <c:plotArea>
      <c:layout>
        <c:manualLayout>
          <c:layoutTarget val="inner"/>
          <c:xMode val="edge"/>
          <c:yMode val="edge"/>
          <c:x val="8.2815734989648032E-2"/>
          <c:y val="0.15033783783783794"/>
          <c:w val="0.89751552795031031"/>
          <c:h val="0.68243243243243268"/>
        </c:manualLayout>
      </c:layout>
      <c:scatterChart>
        <c:scatterStyle val="lineMarker"/>
        <c:varyColors val="0"/>
        <c:ser>
          <c:idx val="1"/>
          <c:order val="0"/>
          <c:tx>
            <c:strRef>
              <c:f>'Project Register'!$D$12</c:f>
              <c:strCache>
                <c:ptCount val="1"/>
                <c:pt idx="0">
                  <c:v>Project A</c:v>
                </c:pt>
              </c:strCache>
            </c:strRef>
          </c:tx>
          <c:spPr>
            <a:ln w="28575">
              <a:noFill/>
            </a:ln>
          </c:spPr>
          <c:marker>
            <c:symbol val="square"/>
            <c:size val="5"/>
            <c:spPr>
              <a:solidFill>
                <a:srgbClr val="5E5F61"/>
              </a:solidFill>
              <a:ln>
                <a:solidFill>
                  <a:srgbClr val="5E5F61"/>
                </a:solidFill>
                <a:prstDash val="solid"/>
              </a:ln>
            </c:spPr>
          </c:marker>
          <c:dLbls>
            <c:dLbl>
              <c:idx val="0"/>
              <c:layout>
                <c:manualLayout>
                  <c:x val="-1.761214630779856E-2"/>
                  <c:y val="3.2438107398737322E-2"/>
                </c:manualLayout>
              </c:layout>
              <c:dLblPos val="r"/>
              <c:showLegendKey val="0"/>
              <c:showVal val="0"/>
              <c:showCatName val="0"/>
              <c:showSerName val="1"/>
              <c:showPercent val="0"/>
              <c:showBubbleSize val="0"/>
            </c:dLbl>
            <c:spPr>
              <a:noFill/>
              <a:ln w="25400">
                <a:noFill/>
              </a:ln>
            </c:spPr>
            <c:txPr>
              <a:bodyPr/>
              <a:lstStyle/>
              <a:p>
                <a:pPr>
                  <a:defRPr sz="1200" b="0" i="0" u="none" strike="noStrike" baseline="0">
                    <a:solidFill>
                      <a:srgbClr val="000000"/>
                    </a:solidFill>
                    <a:latin typeface="Arial"/>
                    <a:ea typeface="Arial"/>
                    <a:cs typeface="Arial"/>
                  </a:defRPr>
                </a:pPr>
                <a:endParaRPr lang="en-US"/>
              </a:p>
            </c:txPr>
            <c:showLegendKey val="0"/>
            <c:showVal val="0"/>
            <c:showCatName val="0"/>
            <c:showSerName val="1"/>
            <c:showPercent val="0"/>
            <c:showBubbleSize val="0"/>
            <c:showLeaderLines val="0"/>
          </c:dLbls>
          <c:xVal>
            <c:numRef>
              <c:f>'Project Register'!$I$12</c:f>
              <c:numCache>
                <c:formatCode>0</c:formatCode>
                <c:ptCount val="1"/>
                <c:pt idx="0">
                  <c:v>3</c:v>
                </c:pt>
              </c:numCache>
            </c:numRef>
          </c:xVal>
          <c:yVal>
            <c:numRef>
              <c:f>'Project Register'!$H$12</c:f>
              <c:numCache>
                <c:formatCode>0</c:formatCode>
                <c:ptCount val="1"/>
                <c:pt idx="0">
                  <c:v>3</c:v>
                </c:pt>
              </c:numCache>
            </c:numRef>
          </c:yVal>
          <c:smooth val="0"/>
        </c:ser>
        <c:ser>
          <c:idx val="0"/>
          <c:order val="1"/>
          <c:tx>
            <c:strRef>
              <c:f>'Project Register'!$D$13</c:f>
              <c:strCache>
                <c:ptCount val="1"/>
                <c:pt idx="0">
                  <c:v>Project B</c:v>
                </c:pt>
              </c:strCache>
            </c:strRef>
          </c:tx>
          <c:spPr>
            <a:ln w="28575">
              <a:noFill/>
            </a:ln>
          </c:spPr>
          <c:marker>
            <c:symbol val="diamond"/>
            <c:size val="5"/>
            <c:spPr>
              <a:solidFill>
                <a:srgbClr val="DD6225"/>
              </a:solidFill>
              <a:ln>
                <a:solidFill>
                  <a:srgbClr val="DD6225"/>
                </a:solidFill>
                <a:prstDash val="solid"/>
              </a:ln>
            </c:spPr>
          </c:marker>
          <c:dLbls>
            <c:dLbl>
              <c:idx val="0"/>
              <c:layout>
                <c:manualLayout>
                  <c:x val="-4.6928916494133888E-2"/>
                  <c:y val="3.9194864155494079E-2"/>
                </c:manualLayout>
              </c:layout>
              <c:dLblPos val="r"/>
              <c:showLegendKey val="0"/>
              <c:showVal val="0"/>
              <c:showCatName val="0"/>
              <c:showSerName val="1"/>
              <c:showPercent val="0"/>
              <c:showBubbleSize val="0"/>
            </c:dLbl>
            <c:spPr>
              <a:noFill/>
              <a:ln w="25400">
                <a:noFill/>
              </a:ln>
            </c:spPr>
            <c:txPr>
              <a:bodyPr/>
              <a:lstStyle/>
              <a:p>
                <a:pPr>
                  <a:defRPr sz="1200" b="0" i="0" u="none" strike="noStrike" baseline="0">
                    <a:solidFill>
                      <a:srgbClr val="000000"/>
                    </a:solidFill>
                    <a:latin typeface="Arial"/>
                    <a:ea typeface="Arial"/>
                    <a:cs typeface="Arial"/>
                  </a:defRPr>
                </a:pPr>
                <a:endParaRPr lang="en-US"/>
              </a:p>
            </c:txPr>
            <c:showLegendKey val="0"/>
            <c:showVal val="0"/>
            <c:showCatName val="0"/>
            <c:showSerName val="1"/>
            <c:showPercent val="0"/>
            <c:showBubbleSize val="0"/>
            <c:showLeaderLines val="0"/>
          </c:dLbls>
          <c:xVal>
            <c:numRef>
              <c:f>'Project Register'!$I$13</c:f>
              <c:numCache>
                <c:formatCode>0</c:formatCode>
                <c:ptCount val="1"/>
                <c:pt idx="0">
                  <c:v>1</c:v>
                </c:pt>
              </c:numCache>
            </c:numRef>
          </c:xVal>
          <c:yVal>
            <c:numRef>
              <c:f>'Project Register'!$H$13</c:f>
              <c:numCache>
                <c:formatCode>0</c:formatCode>
                <c:ptCount val="1"/>
                <c:pt idx="0">
                  <c:v>2</c:v>
                </c:pt>
              </c:numCache>
            </c:numRef>
          </c:yVal>
          <c:smooth val="0"/>
        </c:ser>
        <c:ser>
          <c:idx val="2"/>
          <c:order val="2"/>
          <c:tx>
            <c:strRef>
              <c:f>'Project Register'!$D$14</c:f>
              <c:strCache>
                <c:ptCount val="1"/>
                <c:pt idx="0">
                  <c:v>Project C</c:v>
                </c:pt>
              </c:strCache>
            </c:strRef>
          </c:tx>
          <c:spPr>
            <a:ln w="28575">
              <a:noFill/>
            </a:ln>
          </c:spPr>
          <c:marker>
            <c:symbol val="triangle"/>
            <c:size val="5"/>
            <c:spPr>
              <a:solidFill>
                <a:srgbClr val="FDD4B2"/>
              </a:solidFill>
              <a:ln>
                <a:solidFill>
                  <a:srgbClr val="FDD4B2"/>
                </a:solidFill>
                <a:prstDash val="solid"/>
              </a:ln>
            </c:spPr>
          </c:marker>
          <c:dLbls>
            <c:dLbl>
              <c:idx val="0"/>
              <c:layout>
                <c:manualLayout>
                  <c:x val="-5.5900621118012438E-2"/>
                  <c:y val="-3.062495566432576E-2"/>
                </c:manualLayout>
              </c:layout>
              <c:dLblPos val="r"/>
              <c:showLegendKey val="0"/>
              <c:showVal val="0"/>
              <c:showCatName val="0"/>
              <c:showSerName val="1"/>
              <c:showPercent val="0"/>
              <c:showBubbleSize val="0"/>
            </c:dLbl>
            <c:spPr>
              <a:noFill/>
              <a:ln w="25400">
                <a:noFill/>
              </a:ln>
            </c:spPr>
            <c:txPr>
              <a:bodyPr/>
              <a:lstStyle/>
              <a:p>
                <a:pPr>
                  <a:defRPr sz="1200" b="0" i="0" u="none" strike="noStrike" baseline="0">
                    <a:solidFill>
                      <a:srgbClr val="000000"/>
                    </a:solidFill>
                    <a:latin typeface="Arial"/>
                    <a:ea typeface="Arial"/>
                    <a:cs typeface="Arial"/>
                  </a:defRPr>
                </a:pPr>
                <a:endParaRPr lang="en-US"/>
              </a:p>
            </c:txPr>
            <c:showLegendKey val="0"/>
            <c:showVal val="0"/>
            <c:showCatName val="0"/>
            <c:showSerName val="1"/>
            <c:showPercent val="0"/>
            <c:showBubbleSize val="0"/>
            <c:showLeaderLines val="0"/>
          </c:dLbls>
          <c:xVal>
            <c:numRef>
              <c:f>'Project Register'!$I$14</c:f>
              <c:numCache>
                <c:formatCode>0</c:formatCode>
                <c:ptCount val="1"/>
                <c:pt idx="0">
                  <c:v>2</c:v>
                </c:pt>
              </c:numCache>
            </c:numRef>
          </c:xVal>
          <c:yVal>
            <c:numRef>
              <c:f>'Project Register'!$H$14</c:f>
              <c:numCache>
                <c:formatCode>0</c:formatCode>
                <c:ptCount val="1"/>
                <c:pt idx="0">
                  <c:v>1</c:v>
                </c:pt>
              </c:numCache>
            </c:numRef>
          </c:yVal>
          <c:smooth val="0"/>
        </c:ser>
        <c:ser>
          <c:idx val="3"/>
          <c:order val="3"/>
          <c:tx>
            <c:strRef>
              <c:f>'Project Register'!$D$15</c:f>
              <c:strCache>
                <c:ptCount val="1"/>
                <c:pt idx="0">
                  <c:v>Project D</c:v>
                </c:pt>
              </c:strCache>
            </c:strRef>
          </c:tx>
          <c:spPr>
            <a:ln w="28575">
              <a:noFill/>
            </a:ln>
          </c:spPr>
          <c:marker>
            <c:symbol val="x"/>
            <c:size val="5"/>
            <c:spPr>
              <a:noFill/>
              <a:ln>
                <a:solidFill>
                  <a:srgbClr val="9D520E"/>
                </a:solidFill>
                <a:prstDash val="solid"/>
              </a:ln>
            </c:spPr>
          </c:marker>
          <c:dLbls>
            <c:dLbl>
              <c:idx val="0"/>
              <c:layout>
                <c:manualLayout>
                  <c:x val="-4.2097998619737786E-2"/>
                  <c:y val="5.0799638220898106E-2"/>
                </c:manualLayout>
              </c:layout>
              <c:dLblPos val="r"/>
              <c:showLegendKey val="0"/>
              <c:showVal val="0"/>
              <c:showCatName val="0"/>
              <c:showSerName val="1"/>
              <c:showPercent val="0"/>
              <c:showBubbleSize val="0"/>
            </c:dLbl>
            <c:spPr>
              <a:noFill/>
              <a:ln w="25400">
                <a:noFill/>
              </a:ln>
            </c:spPr>
            <c:txPr>
              <a:bodyPr/>
              <a:lstStyle/>
              <a:p>
                <a:pPr>
                  <a:defRPr sz="1200" b="0" i="0" u="none" strike="noStrike" baseline="0">
                    <a:solidFill>
                      <a:srgbClr val="000000"/>
                    </a:solidFill>
                    <a:latin typeface="Arial"/>
                    <a:ea typeface="Arial"/>
                    <a:cs typeface="Arial"/>
                  </a:defRPr>
                </a:pPr>
                <a:endParaRPr lang="en-US"/>
              </a:p>
            </c:txPr>
            <c:showLegendKey val="0"/>
            <c:showVal val="0"/>
            <c:showCatName val="0"/>
            <c:showSerName val="1"/>
            <c:showPercent val="0"/>
            <c:showBubbleSize val="0"/>
            <c:showLeaderLines val="0"/>
          </c:dLbls>
          <c:xVal>
            <c:numRef>
              <c:f>'Project Register'!$I$15</c:f>
              <c:numCache>
                <c:formatCode>0</c:formatCode>
                <c:ptCount val="1"/>
                <c:pt idx="0">
                  <c:v>1</c:v>
                </c:pt>
              </c:numCache>
            </c:numRef>
          </c:xVal>
          <c:yVal>
            <c:numRef>
              <c:f>'Project Register'!$H$15</c:f>
              <c:numCache>
                <c:formatCode>0</c:formatCode>
                <c:ptCount val="1"/>
                <c:pt idx="0">
                  <c:v>3</c:v>
                </c:pt>
              </c:numCache>
            </c:numRef>
          </c:yVal>
          <c:smooth val="0"/>
        </c:ser>
        <c:ser>
          <c:idx val="4"/>
          <c:order val="4"/>
          <c:tx>
            <c:strRef>
              <c:f>'Project Register'!$D$16</c:f>
              <c:strCache>
                <c:ptCount val="1"/>
                <c:pt idx="0">
                  <c:v>Project E</c:v>
                </c:pt>
              </c:strCache>
            </c:strRef>
          </c:tx>
          <c:spPr>
            <a:ln w="28575">
              <a:noFill/>
            </a:ln>
          </c:spPr>
          <c:marker>
            <c:symbol val="star"/>
            <c:size val="5"/>
            <c:spPr>
              <a:noFill/>
              <a:ln>
                <a:solidFill>
                  <a:srgbClr val="808184"/>
                </a:solidFill>
                <a:prstDash val="solid"/>
              </a:ln>
            </c:spPr>
          </c:marker>
          <c:dLbls>
            <c:dLbl>
              <c:idx val="0"/>
              <c:layout>
                <c:manualLayout>
                  <c:x val="-3.4506556245686777E-2"/>
                  <c:y val="1.4200539121798965E-2"/>
                </c:manualLayout>
              </c:layout>
              <c:dLblPos val="r"/>
              <c:showLegendKey val="0"/>
              <c:showVal val="0"/>
              <c:showCatName val="0"/>
              <c:showSerName val="1"/>
              <c:showPercent val="0"/>
              <c:showBubbleSize val="0"/>
            </c:dLbl>
            <c:spPr>
              <a:noFill/>
              <a:ln w="25400">
                <a:noFill/>
              </a:ln>
            </c:spPr>
            <c:txPr>
              <a:bodyPr/>
              <a:lstStyle/>
              <a:p>
                <a:pPr>
                  <a:defRPr sz="1200" b="0" i="0" u="none" strike="noStrike" baseline="0">
                    <a:solidFill>
                      <a:srgbClr val="000000"/>
                    </a:solidFill>
                    <a:latin typeface="Arial"/>
                    <a:ea typeface="Arial"/>
                    <a:cs typeface="Arial"/>
                  </a:defRPr>
                </a:pPr>
                <a:endParaRPr lang="en-US"/>
              </a:p>
            </c:txPr>
            <c:showLegendKey val="0"/>
            <c:showVal val="0"/>
            <c:showCatName val="0"/>
            <c:showSerName val="1"/>
            <c:showPercent val="0"/>
            <c:showBubbleSize val="0"/>
            <c:showLeaderLines val="0"/>
          </c:dLbls>
          <c:xVal>
            <c:numRef>
              <c:f>'Project Register'!$I$16</c:f>
              <c:numCache>
                <c:formatCode>0</c:formatCode>
                <c:ptCount val="1"/>
                <c:pt idx="0">
                  <c:v>3</c:v>
                </c:pt>
              </c:numCache>
            </c:numRef>
          </c:xVal>
          <c:yVal>
            <c:numRef>
              <c:f>'Project Register'!$H$16</c:f>
              <c:numCache>
                <c:formatCode>0</c:formatCode>
                <c:ptCount val="1"/>
                <c:pt idx="0">
                  <c:v>2</c:v>
                </c:pt>
              </c:numCache>
            </c:numRef>
          </c:yVal>
          <c:smooth val="0"/>
        </c:ser>
        <c:ser>
          <c:idx val="5"/>
          <c:order val="5"/>
          <c:tx>
            <c:strRef>
              <c:f>'Project Register'!$D$17</c:f>
              <c:strCache>
                <c:ptCount val="1"/>
                <c:pt idx="0">
                  <c:v>Project F</c:v>
                </c:pt>
              </c:strCache>
            </c:strRef>
          </c:tx>
          <c:spPr>
            <a:ln w="28575">
              <a:noFill/>
            </a:ln>
          </c:spPr>
          <c:marker>
            <c:symbol val="circle"/>
            <c:size val="5"/>
            <c:spPr>
              <a:solidFill>
                <a:srgbClr val="D9823F"/>
              </a:solidFill>
              <a:ln>
                <a:solidFill>
                  <a:srgbClr val="D9823F"/>
                </a:solidFill>
                <a:prstDash val="solid"/>
              </a:ln>
            </c:spPr>
          </c:marker>
          <c:dLbls>
            <c:dLbl>
              <c:idx val="0"/>
              <c:layout>
                <c:manualLayout>
                  <c:x val="-4.6238785369220145E-2"/>
                  <c:y val="5.2488827410087174E-2"/>
                </c:manualLayout>
              </c:layout>
              <c:dLblPos val="r"/>
              <c:showLegendKey val="0"/>
              <c:showVal val="0"/>
              <c:showCatName val="0"/>
              <c:showSerName val="1"/>
              <c:showPercent val="0"/>
              <c:showBubbleSize val="0"/>
            </c:dLbl>
            <c:spPr>
              <a:noFill/>
              <a:ln w="25400">
                <a:noFill/>
              </a:ln>
            </c:spPr>
            <c:txPr>
              <a:bodyPr/>
              <a:lstStyle/>
              <a:p>
                <a:pPr>
                  <a:defRPr sz="1200" b="0" i="0" u="none" strike="noStrike" baseline="0">
                    <a:solidFill>
                      <a:srgbClr val="000000"/>
                    </a:solidFill>
                    <a:latin typeface="Arial"/>
                    <a:ea typeface="Arial"/>
                    <a:cs typeface="Arial"/>
                  </a:defRPr>
                </a:pPr>
                <a:endParaRPr lang="en-US"/>
              </a:p>
            </c:txPr>
            <c:showLegendKey val="0"/>
            <c:showVal val="0"/>
            <c:showCatName val="0"/>
            <c:showSerName val="1"/>
            <c:showPercent val="0"/>
            <c:showBubbleSize val="0"/>
            <c:showLeaderLines val="0"/>
          </c:dLbls>
          <c:xVal>
            <c:numRef>
              <c:f>'Project Register'!$I$17</c:f>
              <c:numCache>
                <c:formatCode>0</c:formatCode>
                <c:ptCount val="1"/>
                <c:pt idx="0">
                  <c:v>1</c:v>
                </c:pt>
              </c:numCache>
            </c:numRef>
          </c:xVal>
          <c:yVal>
            <c:numRef>
              <c:f>'Project Register'!$H$17</c:f>
              <c:numCache>
                <c:formatCode>0</c:formatCode>
                <c:ptCount val="1"/>
                <c:pt idx="0">
                  <c:v>1</c:v>
                </c:pt>
              </c:numCache>
            </c:numRef>
          </c:yVal>
          <c:smooth val="0"/>
        </c:ser>
        <c:ser>
          <c:idx val="6"/>
          <c:order val="6"/>
          <c:tx>
            <c:strRef>
              <c:f>'Project Register'!$D$18</c:f>
              <c:strCache>
                <c:ptCount val="1"/>
                <c:pt idx="0">
                  <c:v>Project G</c:v>
                </c:pt>
              </c:strCache>
            </c:strRef>
          </c:tx>
          <c:spPr>
            <a:ln w="28575">
              <a:noFill/>
            </a:ln>
          </c:spPr>
          <c:marker>
            <c:symbol val="plus"/>
            <c:size val="5"/>
            <c:spPr>
              <a:noFill/>
              <a:ln>
                <a:solidFill>
                  <a:srgbClr val="9D520E"/>
                </a:solidFill>
                <a:prstDash val="solid"/>
              </a:ln>
            </c:spPr>
          </c:marker>
          <c:dLbls>
            <c:dLbl>
              <c:idx val="0"/>
              <c:layout>
                <c:manualLayout>
                  <c:x val="-5.0034506556245709E-2"/>
                  <c:y val="4.3136305596935515E-2"/>
                </c:manualLayout>
              </c:layout>
              <c:dLblPos val="r"/>
              <c:showLegendKey val="0"/>
              <c:showVal val="0"/>
              <c:showCatName val="0"/>
              <c:showSerName val="1"/>
              <c:showPercent val="0"/>
              <c:showBubbleSize val="0"/>
            </c:dLbl>
            <c:spPr>
              <a:noFill/>
              <a:ln w="25400">
                <a:noFill/>
              </a:ln>
            </c:spPr>
            <c:txPr>
              <a:bodyPr/>
              <a:lstStyle/>
              <a:p>
                <a:pPr>
                  <a:defRPr sz="1200" b="0" i="0" u="none" strike="noStrike" baseline="0">
                    <a:solidFill>
                      <a:srgbClr val="000000"/>
                    </a:solidFill>
                    <a:latin typeface="Arial"/>
                    <a:ea typeface="Arial"/>
                    <a:cs typeface="Arial"/>
                  </a:defRPr>
                </a:pPr>
                <a:endParaRPr lang="en-US"/>
              </a:p>
            </c:txPr>
            <c:showLegendKey val="0"/>
            <c:showVal val="0"/>
            <c:showCatName val="0"/>
            <c:showSerName val="1"/>
            <c:showPercent val="0"/>
            <c:showBubbleSize val="0"/>
            <c:showLeaderLines val="0"/>
          </c:dLbls>
          <c:xVal>
            <c:numRef>
              <c:f>'Project Register'!$I$18</c:f>
              <c:numCache>
                <c:formatCode>0</c:formatCode>
                <c:ptCount val="1"/>
                <c:pt idx="0">
                  <c:v>2</c:v>
                </c:pt>
              </c:numCache>
            </c:numRef>
          </c:xVal>
          <c:yVal>
            <c:numRef>
              <c:f>'Project Register'!$H$18</c:f>
              <c:numCache>
                <c:formatCode>0</c:formatCode>
                <c:ptCount val="1"/>
                <c:pt idx="0">
                  <c:v>3</c:v>
                </c:pt>
              </c:numCache>
            </c:numRef>
          </c:yVal>
          <c:smooth val="0"/>
        </c:ser>
        <c:ser>
          <c:idx val="7"/>
          <c:order val="7"/>
          <c:tx>
            <c:strRef>
              <c:f>'Project Register'!$D$19</c:f>
              <c:strCache>
                <c:ptCount val="1"/>
                <c:pt idx="0">
                  <c:v>Project H</c:v>
                </c:pt>
              </c:strCache>
            </c:strRef>
          </c:tx>
          <c:spPr>
            <a:ln w="28575">
              <a:noFill/>
            </a:ln>
          </c:spPr>
          <c:marker>
            <c:symbol val="dot"/>
            <c:size val="5"/>
            <c:spPr>
              <a:noFill/>
              <a:ln>
                <a:solidFill>
                  <a:srgbClr val="FFFFFF"/>
                </a:solidFill>
                <a:prstDash val="solid"/>
              </a:ln>
            </c:spPr>
          </c:marker>
          <c:dLbls>
            <c:dLbl>
              <c:idx val="0"/>
              <c:layout>
                <c:manualLayout>
                  <c:x val="-4.8806073153899267E-2"/>
                  <c:y val="3.6723061644321486E-2"/>
                </c:manualLayout>
              </c:layout>
              <c:dLblPos val="r"/>
              <c:showLegendKey val="0"/>
              <c:showVal val="0"/>
              <c:showCatName val="0"/>
              <c:showSerName val="1"/>
              <c:showPercent val="0"/>
              <c:showBubbleSize val="0"/>
            </c:dLbl>
            <c:spPr>
              <a:noFill/>
              <a:ln w="25400">
                <a:noFill/>
              </a:ln>
            </c:spPr>
            <c:txPr>
              <a:bodyPr/>
              <a:lstStyle/>
              <a:p>
                <a:pPr>
                  <a:defRPr sz="1200" b="0" i="0" u="none" strike="noStrike" baseline="0">
                    <a:solidFill>
                      <a:srgbClr val="000000"/>
                    </a:solidFill>
                    <a:latin typeface="Arial"/>
                    <a:ea typeface="Arial"/>
                    <a:cs typeface="Arial"/>
                  </a:defRPr>
                </a:pPr>
                <a:endParaRPr lang="en-US"/>
              </a:p>
            </c:txPr>
            <c:showLegendKey val="0"/>
            <c:showVal val="0"/>
            <c:showCatName val="0"/>
            <c:showSerName val="1"/>
            <c:showPercent val="0"/>
            <c:showBubbleSize val="0"/>
            <c:showLeaderLines val="0"/>
          </c:dLbls>
          <c:xVal>
            <c:numRef>
              <c:f>'Project Register'!$I$19</c:f>
              <c:numCache>
                <c:formatCode>0</c:formatCode>
                <c:ptCount val="1"/>
                <c:pt idx="0">
                  <c:v>2</c:v>
                </c:pt>
              </c:numCache>
            </c:numRef>
          </c:xVal>
          <c:yVal>
            <c:numRef>
              <c:f>'Project Register'!$H$19</c:f>
              <c:numCache>
                <c:formatCode>0</c:formatCode>
                <c:ptCount val="1"/>
                <c:pt idx="0">
                  <c:v>2</c:v>
                </c:pt>
              </c:numCache>
            </c:numRef>
          </c:yVal>
          <c:smooth val="0"/>
        </c:ser>
        <c:ser>
          <c:idx val="8"/>
          <c:order val="8"/>
          <c:tx>
            <c:strRef>
              <c:f>'Project Register'!$D$20</c:f>
              <c:strCache>
                <c:ptCount val="1"/>
              </c:strCache>
            </c:strRef>
          </c:tx>
          <c:spPr>
            <a:ln w="28575">
              <a:noFill/>
            </a:ln>
          </c:spPr>
          <c:marker>
            <c:symbol val="dash"/>
            <c:size val="5"/>
            <c:spPr>
              <a:noFill/>
              <a:ln>
                <a:solidFill>
                  <a:srgbClr val="D9823F"/>
                </a:solidFill>
                <a:prstDash val="solid"/>
              </a:ln>
            </c:spPr>
          </c:marker>
          <c:dLbls>
            <c:dLbl>
              <c:idx val="0"/>
              <c:layout>
                <c:manualLayout>
                  <c:x val="-0.16701173222912361"/>
                  <c:y val="0.10282099028162021"/>
                </c:manualLayout>
              </c:layout>
              <c:dLblPos val="r"/>
              <c:showLegendKey val="0"/>
              <c:showVal val="0"/>
              <c:showCatName val="0"/>
              <c:showSerName val="1"/>
              <c:showPercent val="0"/>
              <c:showBubbleSize val="0"/>
            </c:dLbl>
            <c:spPr>
              <a:noFill/>
              <a:ln w="25400">
                <a:noFill/>
              </a:ln>
            </c:spPr>
            <c:txPr>
              <a:bodyPr/>
              <a:lstStyle/>
              <a:p>
                <a:pPr>
                  <a:defRPr sz="1200" b="0" i="0" u="none" strike="noStrike" baseline="0">
                    <a:solidFill>
                      <a:srgbClr val="000000"/>
                    </a:solidFill>
                    <a:latin typeface="Arial"/>
                    <a:ea typeface="Arial"/>
                    <a:cs typeface="Arial"/>
                  </a:defRPr>
                </a:pPr>
                <a:endParaRPr lang="en-US"/>
              </a:p>
            </c:txPr>
            <c:showLegendKey val="0"/>
            <c:showVal val="0"/>
            <c:showCatName val="0"/>
            <c:showSerName val="1"/>
            <c:showPercent val="0"/>
            <c:showBubbleSize val="0"/>
            <c:showLeaderLines val="0"/>
          </c:dLbls>
          <c:xVal>
            <c:strRef>
              <c:f>'Project Register'!$I$20</c:f>
              <c:strCache>
                <c:ptCount val="1"/>
                <c:pt idx="0">
                  <c:v>NA</c:v>
                </c:pt>
              </c:strCache>
            </c:strRef>
          </c:xVal>
          <c:yVal>
            <c:numRef>
              <c:f>'Project Register'!$H$20</c:f>
              <c:numCache>
                <c:formatCode>0</c:formatCode>
                <c:ptCount val="1"/>
                <c:pt idx="0">
                  <c:v>0</c:v>
                </c:pt>
              </c:numCache>
            </c:numRef>
          </c:yVal>
          <c:smooth val="0"/>
        </c:ser>
        <c:ser>
          <c:idx val="9"/>
          <c:order val="9"/>
          <c:tx>
            <c:strRef>
              <c:f>'Project Register'!$D$21</c:f>
              <c:strCache>
                <c:ptCount val="1"/>
              </c:strCache>
            </c:strRef>
          </c:tx>
          <c:spPr>
            <a:ln w="28575">
              <a:noFill/>
            </a:ln>
          </c:spPr>
          <c:marker>
            <c:symbol val="diamond"/>
            <c:size val="5"/>
            <c:spPr>
              <a:solidFill>
                <a:srgbClr val="B2B2B2"/>
              </a:solidFill>
              <a:ln>
                <a:solidFill>
                  <a:srgbClr val="B2B2B2"/>
                </a:solidFill>
                <a:prstDash val="solid"/>
              </a:ln>
            </c:spPr>
          </c:marker>
          <c:dLbls>
            <c:dLbl>
              <c:idx val="0"/>
              <c:layout>
                <c:manualLayout>
                  <c:x val="-0.1003312629399586"/>
                  <c:y val="7.69200893807193E-2"/>
                </c:manualLayout>
              </c:layout>
              <c:dLblPos val="r"/>
              <c:showLegendKey val="0"/>
              <c:showVal val="0"/>
              <c:showCatName val="0"/>
              <c:showSerName val="1"/>
              <c:showPercent val="0"/>
              <c:showBubbleSize val="0"/>
            </c:dLbl>
            <c:spPr>
              <a:noFill/>
              <a:ln w="25400">
                <a:noFill/>
              </a:ln>
            </c:spPr>
            <c:txPr>
              <a:bodyPr/>
              <a:lstStyle/>
              <a:p>
                <a:pPr>
                  <a:defRPr sz="1200" b="0" i="0" u="none" strike="noStrike" baseline="0">
                    <a:solidFill>
                      <a:srgbClr val="000000"/>
                    </a:solidFill>
                    <a:latin typeface="Arial"/>
                    <a:ea typeface="Arial"/>
                    <a:cs typeface="Arial"/>
                  </a:defRPr>
                </a:pPr>
                <a:endParaRPr lang="en-US"/>
              </a:p>
            </c:txPr>
            <c:showLegendKey val="0"/>
            <c:showVal val="0"/>
            <c:showCatName val="0"/>
            <c:showSerName val="1"/>
            <c:showPercent val="0"/>
            <c:showBubbleSize val="0"/>
            <c:showLeaderLines val="0"/>
          </c:dLbls>
          <c:xVal>
            <c:strRef>
              <c:f>'Project Register'!$I$21</c:f>
              <c:strCache>
                <c:ptCount val="1"/>
                <c:pt idx="0">
                  <c:v>NA</c:v>
                </c:pt>
              </c:strCache>
            </c:strRef>
          </c:xVal>
          <c:yVal>
            <c:numRef>
              <c:f>'Project Register'!$H$21</c:f>
              <c:numCache>
                <c:formatCode>0</c:formatCode>
                <c:ptCount val="1"/>
                <c:pt idx="0">
                  <c:v>0</c:v>
                </c:pt>
              </c:numCache>
            </c:numRef>
          </c:yVal>
          <c:smooth val="0"/>
        </c:ser>
        <c:ser>
          <c:idx val="10"/>
          <c:order val="10"/>
          <c:tx>
            <c:strRef>
              <c:f>'Project Register'!$D$22</c:f>
              <c:strCache>
                <c:ptCount val="1"/>
              </c:strCache>
            </c:strRef>
          </c:tx>
          <c:spPr>
            <a:ln w="28575">
              <a:noFill/>
            </a:ln>
          </c:spPr>
          <c:marker>
            <c:symbol val="square"/>
            <c:size val="5"/>
            <c:spPr>
              <a:solidFill>
                <a:srgbClr val="C0C0C0"/>
              </a:solidFill>
              <a:ln>
                <a:solidFill>
                  <a:srgbClr val="C0C0C0"/>
                </a:solidFill>
                <a:prstDash val="solid"/>
              </a:ln>
            </c:spPr>
          </c:marker>
          <c:dLbls>
            <c:dLbl>
              <c:idx val="0"/>
              <c:layout>
                <c:manualLayout>
                  <c:x val="-0.16982746721877146"/>
                  <c:y val="1.948765694828692E-2"/>
                </c:manualLayout>
              </c:layout>
              <c:dLblPos val="r"/>
              <c:showLegendKey val="0"/>
              <c:showVal val="0"/>
              <c:showCatName val="0"/>
              <c:showSerName val="1"/>
              <c:showPercent val="0"/>
              <c:showBubbleSize val="0"/>
            </c:dLbl>
            <c:spPr>
              <a:noFill/>
              <a:ln w="25400">
                <a:noFill/>
              </a:ln>
            </c:spPr>
            <c:txPr>
              <a:bodyPr/>
              <a:lstStyle/>
              <a:p>
                <a:pPr>
                  <a:defRPr sz="1200" b="0" i="0" u="none" strike="noStrike" baseline="0">
                    <a:solidFill>
                      <a:srgbClr val="000000"/>
                    </a:solidFill>
                    <a:latin typeface="Arial"/>
                    <a:ea typeface="Arial"/>
                    <a:cs typeface="Arial"/>
                  </a:defRPr>
                </a:pPr>
                <a:endParaRPr lang="en-US"/>
              </a:p>
            </c:txPr>
            <c:showLegendKey val="0"/>
            <c:showVal val="0"/>
            <c:showCatName val="0"/>
            <c:showSerName val="1"/>
            <c:showPercent val="0"/>
            <c:showBubbleSize val="0"/>
            <c:showLeaderLines val="0"/>
          </c:dLbls>
          <c:xVal>
            <c:strRef>
              <c:f>'Project Register'!$I$22</c:f>
              <c:strCache>
                <c:ptCount val="1"/>
                <c:pt idx="0">
                  <c:v>NA</c:v>
                </c:pt>
              </c:strCache>
            </c:strRef>
          </c:xVal>
          <c:yVal>
            <c:numRef>
              <c:f>'Project Register'!$H$22</c:f>
              <c:numCache>
                <c:formatCode>0</c:formatCode>
                <c:ptCount val="1"/>
                <c:pt idx="0">
                  <c:v>0</c:v>
                </c:pt>
              </c:numCache>
            </c:numRef>
          </c:yVal>
          <c:smooth val="0"/>
        </c:ser>
        <c:ser>
          <c:idx val="11"/>
          <c:order val="11"/>
          <c:tx>
            <c:strRef>
              <c:f>'Project Register'!$D$23</c:f>
              <c:strCache>
                <c:ptCount val="1"/>
              </c:strCache>
            </c:strRef>
          </c:tx>
          <c:spPr>
            <a:ln w="28575">
              <a:noFill/>
            </a:ln>
          </c:spPr>
          <c:marker>
            <c:symbol val="triangle"/>
            <c:size val="5"/>
            <c:spPr>
              <a:solidFill>
                <a:srgbClr val="DDDDDD"/>
              </a:solidFill>
              <a:ln>
                <a:solidFill>
                  <a:srgbClr val="DDDDDD"/>
                </a:solidFill>
                <a:prstDash val="solid"/>
              </a:ln>
            </c:spPr>
          </c:marker>
          <c:dLbls>
            <c:dLbl>
              <c:idx val="0"/>
              <c:layout>
                <c:manualLayout>
                  <c:x val="-4.1752933057280901E-2"/>
                  <c:y val="-0.12240423494360508"/>
                </c:manualLayout>
              </c:layout>
              <c:dLblPos val="r"/>
              <c:showLegendKey val="0"/>
              <c:showVal val="0"/>
              <c:showCatName val="0"/>
              <c:showSerName val="1"/>
              <c:showPercent val="0"/>
              <c:showBubbleSize val="0"/>
            </c:dLbl>
            <c:spPr>
              <a:noFill/>
              <a:ln w="25400">
                <a:noFill/>
              </a:ln>
            </c:spPr>
            <c:txPr>
              <a:bodyPr/>
              <a:lstStyle/>
              <a:p>
                <a:pPr>
                  <a:defRPr sz="1200" b="0" i="0" u="none" strike="noStrike" baseline="0">
                    <a:solidFill>
                      <a:srgbClr val="000000"/>
                    </a:solidFill>
                    <a:latin typeface="Arial"/>
                    <a:ea typeface="Arial"/>
                    <a:cs typeface="Arial"/>
                  </a:defRPr>
                </a:pPr>
                <a:endParaRPr lang="en-US"/>
              </a:p>
            </c:txPr>
            <c:showLegendKey val="0"/>
            <c:showVal val="0"/>
            <c:showCatName val="0"/>
            <c:showSerName val="1"/>
            <c:showPercent val="0"/>
            <c:showBubbleSize val="0"/>
            <c:showLeaderLines val="0"/>
          </c:dLbls>
          <c:xVal>
            <c:strRef>
              <c:f>'Project Register'!$I$23</c:f>
              <c:strCache>
                <c:ptCount val="1"/>
                <c:pt idx="0">
                  <c:v>NA</c:v>
                </c:pt>
              </c:strCache>
            </c:strRef>
          </c:xVal>
          <c:yVal>
            <c:numRef>
              <c:f>'Project Register'!$H$23</c:f>
              <c:numCache>
                <c:formatCode>0</c:formatCode>
                <c:ptCount val="1"/>
                <c:pt idx="0">
                  <c:v>0</c:v>
                </c:pt>
              </c:numCache>
            </c:numRef>
          </c:yVal>
          <c:smooth val="0"/>
        </c:ser>
        <c:ser>
          <c:idx val="12"/>
          <c:order val="12"/>
          <c:tx>
            <c:strRef>
              <c:f>'Project Register'!$D$24</c:f>
              <c:strCache>
                <c:ptCount val="1"/>
              </c:strCache>
            </c:strRef>
          </c:tx>
          <c:spPr>
            <a:ln w="28575">
              <a:noFill/>
            </a:ln>
          </c:spPr>
          <c:marker>
            <c:symbol val="x"/>
            <c:size val="5"/>
            <c:spPr>
              <a:noFill/>
              <a:ln>
                <a:solidFill>
                  <a:srgbClr val="969696"/>
                </a:solidFill>
                <a:prstDash val="solid"/>
              </a:ln>
            </c:spPr>
          </c:marker>
          <c:dLbls>
            <c:dLbl>
              <c:idx val="0"/>
              <c:layout>
                <c:manualLayout>
                  <c:x val="-0.29761899327801439"/>
                  <c:y val="9.4718557139817097E-2"/>
                </c:manualLayout>
              </c:layout>
              <c:dLblPos val="r"/>
              <c:showLegendKey val="0"/>
              <c:showVal val="0"/>
              <c:showCatName val="0"/>
              <c:showSerName val="1"/>
              <c:showPercent val="0"/>
              <c:showBubbleSize val="0"/>
            </c:dLbl>
            <c:spPr>
              <a:noFill/>
              <a:ln w="25400">
                <a:noFill/>
              </a:ln>
            </c:spPr>
            <c:txPr>
              <a:bodyPr/>
              <a:lstStyle/>
              <a:p>
                <a:pPr>
                  <a:defRPr sz="1200" b="0" i="0" u="none" strike="noStrike" baseline="0">
                    <a:solidFill>
                      <a:srgbClr val="000000"/>
                    </a:solidFill>
                    <a:latin typeface="Arial"/>
                    <a:ea typeface="Arial"/>
                    <a:cs typeface="Arial"/>
                  </a:defRPr>
                </a:pPr>
                <a:endParaRPr lang="en-US"/>
              </a:p>
            </c:txPr>
            <c:showLegendKey val="0"/>
            <c:showVal val="0"/>
            <c:showCatName val="0"/>
            <c:showSerName val="1"/>
            <c:showPercent val="0"/>
            <c:showBubbleSize val="0"/>
            <c:showLeaderLines val="0"/>
          </c:dLbls>
          <c:xVal>
            <c:strRef>
              <c:f>'Project Register'!$I$24</c:f>
              <c:strCache>
                <c:ptCount val="1"/>
                <c:pt idx="0">
                  <c:v>NA</c:v>
                </c:pt>
              </c:strCache>
            </c:strRef>
          </c:xVal>
          <c:yVal>
            <c:numRef>
              <c:f>'Project Register'!$H$24</c:f>
              <c:numCache>
                <c:formatCode>0</c:formatCode>
                <c:ptCount val="1"/>
                <c:pt idx="0">
                  <c:v>0</c:v>
                </c:pt>
              </c:numCache>
            </c:numRef>
          </c:yVal>
          <c:smooth val="0"/>
        </c:ser>
        <c:ser>
          <c:idx val="13"/>
          <c:order val="13"/>
          <c:tx>
            <c:strRef>
              <c:f>'Project Register'!$D$25</c:f>
              <c:strCache>
                <c:ptCount val="1"/>
              </c:strCache>
            </c:strRef>
          </c:tx>
          <c:spPr>
            <a:ln w="28575">
              <a:noFill/>
            </a:ln>
          </c:spPr>
          <c:marker>
            <c:symbol val="star"/>
            <c:size val="5"/>
            <c:spPr>
              <a:noFill/>
              <a:ln>
                <a:solidFill>
                  <a:srgbClr val="FDD4B2"/>
                </a:solidFill>
                <a:prstDash val="solid"/>
              </a:ln>
            </c:spPr>
          </c:marker>
          <c:dLbls>
            <c:dLbl>
              <c:idx val="0"/>
              <c:layout>
                <c:manualLayout>
                  <c:x val="7.7294685990338202E-2"/>
                  <c:y val="6.8243243243243171E-2"/>
                </c:manualLayout>
              </c:layout>
              <c:spPr>
                <a:noFill/>
                <a:ln w="25400">
                  <a:noFill/>
                </a:ln>
              </c:spPr>
              <c:txPr>
                <a:bodyPr/>
                <a:lstStyle/>
                <a:p>
                  <a:pPr>
                    <a:defRPr sz="1400" b="0" i="0" u="none" strike="noStrike" baseline="0">
                      <a:solidFill>
                        <a:srgbClr val="000000"/>
                      </a:solidFill>
                      <a:latin typeface="Arial"/>
                      <a:ea typeface="Arial"/>
                      <a:cs typeface="Arial"/>
                    </a:defRPr>
                  </a:pPr>
                  <a:endParaRPr lang="en-US"/>
                </a:p>
              </c:txPr>
              <c:dLblPos val="r"/>
              <c:showLegendKey val="0"/>
              <c:showVal val="0"/>
              <c:showCatName val="0"/>
              <c:showSerName val="1"/>
              <c:showPercent val="0"/>
              <c:showBubbleSize val="0"/>
            </c:dLbl>
            <c:spPr>
              <a:noFill/>
              <a:ln w="25400">
                <a:noFill/>
              </a:ln>
            </c:spPr>
            <c:txPr>
              <a:bodyPr/>
              <a:lstStyle/>
              <a:p>
                <a:pPr>
                  <a:defRPr sz="1600" b="0" i="0" u="none" strike="noStrike" baseline="0">
                    <a:solidFill>
                      <a:srgbClr val="000000"/>
                    </a:solidFill>
                    <a:latin typeface="Arial"/>
                    <a:ea typeface="Arial"/>
                    <a:cs typeface="Arial"/>
                  </a:defRPr>
                </a:pPr>
                <a:endParaRPr lang="en-US"/>
              </a:p>
            </c:txPr>
            <c:showLegendKey val="0"/>
            <c:showVal val="0"/>
            <c:showCatName val="0"/>
            <c:showSerName val="1"/>
            <c:showPercent val="0"/>
            <c:showBubbleSize val="0"/>
            <c:showLeaderLines val="0"/>
          </c:dLbls>
          <c:xVal>
            <c:strRef>
              <c:f>'Project Register'!$I$25</c:f>
              <c:strCache>
                <c:ptCount val="1"/>
                <c:pt idx="0">
                  <c:v>NA</c:v>
                </c:pt>
              </c:strCache>
            </c:strRef>
          </c:xVal>
          <c:yVal>
            <c:numRef>
              <c:f>'Project Register'!$H$25</c:f>
              <c:numCache>
                <c:formatCode>0</c:formatCode>
                <c:ptCount val="1"/>
                <c:pt idx="0">
                  <c:v>0</c:v>
                </c:pt>
              </c:numCache>
            </c:numRef>
          </c:yVal>
          <c:smooth val="0"/>
        </c:ser>
        <c:ser>
          <c:idx val="14"/>
          <c:order val="14"/>
          <c:tx>
            <c:strRef>
              <c:f>'Project Register'!$D$26</c:f>
              <c:strCache>
                <c:ptCount val="1"/>
              </c:strCache>
            </c:strRef>
          </c:tx>
          <c:spPr>
            <a:ln w="28575">
              <a:noFill/>
            </a:ln>
          </c:spPr>
          <c:marker>
            <c:symbol val="circle"/>
            <c:size val="5"/>
            <c:spPr>
              <a:solidFill>
                <a:srgbClr val="808080"/>
              </a:solidFill>
              <a:ln>
                <a:solidFill>
                  <a:srgbClr val="808080"/>
                </a:solidFill>
                <a:prstDash val="solid"/>
              </a:ln>
            </c:spPr>
          </c:marker>
          <c:dLbls>
            <c:spPr>
              <a:noFill/>
              <a:ln w="25400">
                <a:noFill/>
              </a:ln>
            </c:spPr>
            <c:txPr>
              <a:bodyPr/>
              <a:lstStyle/>
              <a:p>
                <a:pPr>
                  <a:defRPr sz="1200" b="0" i="0" u="none" strike="noStrike" baseline="0">
                    <a:solidFill>
                      <a:srgbClr val="000000"/>
                    </a:solidFill>
                    <a:latin typeface="Arial"/>
                    <a:ea typeface="Arial"/>
                    <a:cs typeface="Arial"/>
                  </a:defRPr>
                </a:pPr>
                <a:endParaRPr lang="en-US"/>
              </a:p>
            </c:txPr>
            <c:showLegendKey val="0"/>
            <c:showVal val="0"/>
            <c:showCatName val="0"/>
            <c:showSerName val="1"/>
            <c:showPercent val="0"/>
            <c:showBubbleSize val="0"/>
            <c:showLeaderLines val="0"/>
          </c:dLbls>
          <c:xVal>
            <c:strRef>
              <c:f>'Project Register'!$I$26</c:f>
              <c:strCache>
                <c:ptCount val="1"/>
                <c:pt idx="0">
                  <c:v>NA</c:v>
                </c:pt>
              </c:strCache>
            </c:strRef>
          </c:xVal>
          <c:yVal>
            <c:numRef>
              <c:f>'Project Register'!$H$26</c:f>
              <c:numCache>
                <c:formatCode>0</c:formatCode>
                <c:ptCount val="1"/>
                <c:pt idx="0">
                  <c:v>0</c:v>
                </c:pt>
              </c:numCache>
            </c:numRef>
          </c:yVal>
          <c:smooth val="0"/>
        </c:ser>
        <c:ser>
          <c:idx val="15"/>
          <c:order val="15"/>
          <c:tx>
            <c:strRef>
              <c:f>'Project Register'!$D$27</c:f>
              <c:strCache>
                <c:ptCount val="1"/>
              </c:strCache>
            </c:strRef>
          </c:tx>
          <c:spPr>
            <a:ln w="28575">
              <a:noFill/>
            </a:ln>
          </c:spPr>
          <c:marker>
            <c:symbol val="plus"/>
            <c:size val="5"/>
            <c:spPr>
              <a:noFill/>
              <a:ln>
                <a:solidFill>
                  <a:srgbClr val="EAEAEA"/>
                </a:solidFill>
                <a:prstDash val="solid"/>
              </a:ln>
            </c:spPr>
          </c:marker>
          <c:dLbls>
            <c:spPr>
              <a:noFill/>
              <a:ln w="25400">
                <a:noFill/>
              </a:ln>
            </c:spPr>
            <c:txPr>
              <a:bodyPr/>
              <a:lstStyle/>
              <a:p>
                <a:pPr>
                  <a:defRPr sz="1200" b="0" i="0" u="none" strike="noStrike" baseline="0">
                    <a:solidFill>
                      <a:srgbClr val="000000"/>
                    </a:solidFill>
                    <a:latin typeface="Arial"/>
                    <a:ea typeface="Arial"/>
                    <a:cs typeface="Arial"/>
                  </a:defRPr>
                </a:pPr>
                <a:endParaRPr lang="en-US"/>
              </a:p>
            </c:txPr>
            <c:showLegendKey val="0"/>
            <c:showVal val="0"/>
            <c:showCatName val="0"/>
            <c:showSerName val="1"/>
            <c:showPercent val="0"/>
            <c:showBubbleSize val="0"/>
            <c:showLeaderLines val="0"/>
          </c:dLbls>
          <c:xVal>
            <c:strRef>
              <c:f>'Project Register'!$I$27</c:f>
              <c:strCache>
                <c:ptCount val="1"/>
                <c:pt idx="0">
                  <c:v>NA</c:v>
                </c:pt>
              </c:strCache>
            </c:strRef>
          </c:xVal>
          <c:yVal>
            <c:numRef>
              <c:f>'Project Register'!$H$27</c:f>
              <c:numCache>
                <c:formatCode>0</c:formatCode>
                <c:ptCount val="1"/>
                <c:pt idx="0">
                  <c:v>0</c:v>
                </c:pt>
              </c:numCache>
            </c:numRef>
          </c:yVal>
          <c:smooth val="0"/>
        </c:ser>
        <c:ser>
          <c:idx val="16"/>
          <c:order val="16"/>
          <c:tx>
            <c:strRef>
              <c:f>'Project Register'!$D$28</c:f>
              <c:strCache>
                <c:ptCount val="1"/>
              </c:strCache>
            </c:strRef>
          </c:tx>
          <c:spPr>
            <a:ln w="28575">
              <a:noFill/>
            </a:ln>
          </c:spPr>
          <c:marker>
            <c:symbol val="dot"/>
            <c:size val="5"/>
            <c:spPr>
              <a:noFill/>
              <a:ln>
                <a:solidFill>
                  <a:srgbClr val="3366FF"/>
                </a:solidFill>
                <a:prstDash val="solid"/>
              </a:ln>
            </c:spPr>
          </c:marker>
          <c:dLbls>
            <c:dLbl>
              <c:idx val="0"/>
              <c:layout>
                <c:manualLayout>
                  <c:x val="-3.4782608695652553E-3"/>
                  <c:y val="0.20789423281549285"/>
                </c:manualLayout>
              </c:layout>
              <c:dLblPos val="r"/>
              <c:showLegendKey val="0"/>
              <c:showVal val="0"/>
              <c:showCatName val="0"/>
              <c:showSerName val="1"/>
              <c:showPercent val="0"/>
              <c:showBubbleSize val="0"/>
            </c:dLbl>
            <c:spPr>
              <a:noFill/>
              <a:ln w="25400">
                <a:noFill/>
              </a:ln>
            </c:spPr>
            <c:txPr>
              <a:bodyPr/>
              <a:lstStyle/>
              <a:p>
                <a:pPr>
                  <a:defRPr sz="1200" b="0" i="0" u="none" strike="noStrike" baseline="0">
                    <a:solidFill>
                      <a:srgbClr val="000000"/>
                    </a:solidFill>
                    <a:latin typeface="Arial"/>
                    <a:ea typeface="Arial"/>
                    <a:cs typeface="Arial"/>
                  </a:defRPr>
                </a:pPr>
                <a:endParaRPr lang="en-US"/>
              </a:p>
            </c:txPr>
            <c:showLegendKey val="0"/>
            <c:showVal val="0"/>
            <c:showCatName val="0"/>
            <c:showSerName val="1"/>
            <c:showPercent val="0"/>
            <c:showBubbleSize val="0"/>
            <c:showLeaderLines val="0"/>
          </c:dLbls>
          <c:xVal>
            <c:strRef>
              <c:f>'Project Register'!$I$28</c:f>
              <c:strCache>
                <c:ptCount val="1"/>
                <c:pt idx="0">
                  <c:v>NA</c:v>
                </c:pt>
              </c:strCache>
            </c:strRef>
          </c:xVal>
          <c:yVal>
            <c:numRef>
              <c:f>'Project Register'!$H$28</c:f>
              <c:numCache>
                <c:formatCode>0</c:formatCode>
                <c:ptCount val="1"/>
                <c:pt idx="0">
                  <c:v>0</c:v>
                </c:pt>
              </c:numCache>
            </c:numRef>
          </c:yVal>
          <c:smooth val="0"/>
        </c:ser>
        <c:ser>
          <c:idx val="17"/>
          <c:order val="17"/>
          <c:tx>
            <c:strRef>
              <c:f>'Project Register'!$D$29</c:f>
              <c:strCache>
                <c:ptCount val="1"/>
              </c:strCache>
            </c:strRef>
          </c:tx>
          <c:spPr>
            <a:ln w="28575">
              <a:noFill/>
            </a:ln>
          </c:spPr>
          <c:marker>
            <c:symbol val="dash"/>
            <c:size val="5"/>
            <c:spPr>
              <a:noFill/>
              <a:ln>
                <a:solidFill>
                  <a:srgbClr val="33CCCC"/>
                </a:solidFill>
                <a:prstDash val="solid"/>
              </a:ln>
            </c:spPr>
          </c:marker>
          <c:dLbls>
            <c:dLbl>
              <c:idx val="0"/>
              <c:layout>
                <c:manualLayout>
                  <c:x val="0.10420979986197389"/>
                  <c:y val="-6.7100092218202428E-2"/>
                </c:manualLayout>
              </c:layout>
              <c:dLblPos val="r"/>
              <c:showLegendKey val="0"/>
              <c:showVal val="0"/>
              <c:showCatName val="0"/>
              <c:showSerName val="1"/>
              <c:showPercent val="0"/>
              <c:showBubbleSize val="0"/>
            </c:dLbl>
            <c:spPr>
              <a:noFill/>
              <a:ln w="25400">
                <a:noFill/>
              </a:ln>
            </c:spPr>
            <c:txPr>
              <a:bodyPr/>
              <a:lstStyle/>
              <a:p>
                <a:pPr>
                  <a:defRPr sz="1200" b="0" i="0" u="none" strike="noStrike" baseline="0">
                    <a:solidFill>
                      <a:srgbClr val="000000"/>
                    </a:solidFill>
                    <a:latin typeface="Arial"/>
                    <a:ea typeface="Arial"/>
                    <a:cs typeface="Arial"/>
                  </a:defRPr>
                </a:pPr>
                <a:endParaRPr lang="en-US"/>
              </a:p>
            </c:txPr>
            <c:showLegendKey val="0"/>
            <c:showVal val="0"/>
            <c:showCatName val="0"/>
            <c:showSerName val="1"/>
            <c:showPercent val="0"/>
            <c:showBubbleSize val="0"/>
            <c:showLeaderLines val="0"/>
          </c:dLbls>
          <c:xVal>
            <c:strRef>
              <c:f>'Project Register'!$I$29</c:f>
              <c:strCache>
                <c:ptCount val="1"/>
                <c:pt idx="0">
                  <c:v>NA</c:v>
                </c:pt>
              </c:strCache>
            </c:strRef>
          </c:xVal>
          <c:yVal>
            <c:numRef>
              <c:f>'Project Register'!$H$29</c:f>
              <c:numCache>
                <c:formatCode>0</c:formatCode>
                <c:ptCount val="1"/>
                <c:pt idx="0">
                  <c:v>0</c:v>
                </c:pt>
              </c:numCache>
            </c:numRef>
          </c:yVal>
          <c:smooth val="0"/>
        </c:ser>
        <c:ser>
          <c:idx val="18"/>
          <c:order val="18"/>
          <c:tx>
            <c:strRef>
              <c:f>'Project Register'!$D$30</c:f>
              <c:strCache>
                <c:ptCount val="1"/>
              </c:strCache>
            </c:strRef>
          </c:tx>
          <c:spPr>
            <a:ln w="28575">
              <a:noFill/>
            </a:ln>
          </c:spPr>
          <c:marker>
            <c:symbol val="diamond"/>
            <c:size val="5"/>
            <c:spPr>
              <a:solidFill>
                <a:srgbClr val="99CC00"/>
              </a:solidFill>
              <a:ln>
                <a:solidFill>
                  <a:srgbClr val="99CC00"/>
                </a:solidFill>
                <a:prstDash val="solid"/>
              </a:ln>
            </c:spPr>
          </c:marker>
          <c:dLbls>
            <c:dLbl>
              <c:idx val="0"/>
              <c:layout>
                <c:manualLayout>
                  <c:x val="-0.33885438233264364"/>
                  <c:y val="0.15721855713981711"/>
                </c:manualLayout>
              </c:layout>
              <c:spPr>
                <a:noFill/>
                <a:ln w="25400">
                  <a:noFill/>
                </a:ln>
              </c:spPr>
              <c:txPr>
                <a:bodyPr/>
                <a:lstStyle/>
                <a:p>
                  <a:pPr>
                    <a:defRPr sz="1200" b="0" i="0" u="none" strike="noStrike" baseline="0">
                      <a:solidFill>
                        <a:srgbClr val="000000"/>
                      </a:solidFill>
                      <a:latin typeface="Arial"/>
                      <a:ea typeface="Arial"/>
                      <a:cs typeface="Arial"/>
                    </a:defRPr>
                  </a:pPr>
                  <a:endParaRPr lang="en-US"/>
                </a:p>
              </c:txPr>
              <c:dLblPos val="r"/>
              <c:showLegendKey val="0"/>
              <c:showVal val="0"/>
              <c:showCatName val="0"/>
              <c:showSerName val="1"/>
              <c:showPercent val="0"/>
              <c:showBubbleSize val="0"/>
            </c:dLbl>
            <c:spPr>
              <a:noFill/>
              <a:ln w="25400">
                <a:noFill/>
              </a:ln>
            </c:spPr>
            <c:txPr>
              <a:bodyPr/>
              <a:lstStyle/>
              <a:p>
                <a:pPr>
                  <a:defRPr sz="1600" b="0" i="0" u="none" strike="noStrike" baseline="0">
                    <a:solidFill>
                      <a:srgbClr val="000000"/>
                    </a:solidFill>
                    <a:latin typeface="Arial"/>
                    <a:ea typeface="Arial"/>
                    <a:cs typeface="Arial"/>
                  </a:defRPr>
                </a:pPr>
                <a:endParaRPr lang="en-US"/>
              </a:p>
            </c:txPr>
            <c:showLegendKey val="0"/>
            <c:showVal val="0"/>
            <c:showCatName val="0"/>
            <c:showSerName val="1"/>
            <c:showPercent val="0"/>
            <c:showBubbleSize val="0"/>
            <c:showLeaderLines val="0"/>
          </c:dLbls>
          <c:xVal>
            <c:strRef>
              <c:f>'Project Register'!$I$30</c:f>
              <c:strCache>
                <c:ptCount val="1"/>
                <c:pt idx="0">
                  <c:v>NA</c:v>
                </c:pt>
              </c:strCache>
            </c:strRef>
          </c:xVal>
          <c:yVal>
            <c:numRef>
              <c:f>'Project Register'!$H$30</c:f>
              <c:numCache>
                <c:formatCode>0</c:formatCode>
                <c:ptCount val="1"/>
                <c:pt idx="0">
                  <c:v>0</c:v>
                </c:pt>
              </c:numCache>
            </c:numRef>
          </c:yVal>
          <c:smooth val="0"/>
        </c:ser>
        <c:dLbls>
          <c:showLegendKey val="0"/>
          <c:showVal val="0"/>
          <c:showCatName val="0"/>
          <c:showSerName val="1"/>
          <c:showPercent val="0"/>
          <c:showBubbleSize val="0"/>
        </c:dLbls>
        <c:axId val="133391488"/>
        <c:axId val="133393408"/>
      </c:scatterChart>
      <c:valAx>
        <c:axId val="133391488"/>
        <c:scaling>
          <c:orientation val="minMax"/>
          <c:max val="3"/>
        </c:scaling>
        <c:delete val="0"/>
        <c:axPos val="b"/>
        <c:majorGridlines>
          <c:spPr>
            <a:ln w="3175">
              <a:solidFill>
                <a:srgbClr val="000000"/>
              </a:solidFill>
              <a:prstDash val="solid"/>
            </a:ln>
          </c:spPr>
        </c:majorGridlines>
        <c:title>
          <c:tx>
            <c:rich>
              <a:bodyPr/>
              <a:lstStyle/>
              <a:p>
                <a:pPr>
                  <a:defRPr sz="1600" b="0" i="0" u="none" strike="noStrike" baseline="0">
                    <a:solidFill>
                      <a:srgbClr val="000000"/>
                    </a:solidFill>
                    <a:latin typeface="Arial"/>
                    <a:ea typeface="Arial"/>
                    <a:cs typeface="Arial"/>
                  </a:defRPr>
                </a:pPr>
                <a:r>
                  <a:rPr lang="en-AU"/>
                  <a:t>Cost/ Effort </a:t>
                </a:r>
              </a:p>
            </c:rich>
          </c:tx>
          <c:layout>
            <c:manualLayout>
              <c:xMode val="edge"/>
              <c:yMode val="edge"/>
              <c:x val="0.47308490065684794"/>
              <c:y val="0.9189188851393576"/>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1600" b="0" i="0" u="none" strike="noStrike" baseline="0">
                <a:solidFill>
                  <a:srgbClr val="000000"/>
                </a:solidFill>
                <a:latin typeface="Arial"/>
                <a:ea typeface="Arial"/>
                <a:cs typeface="Arial"/>
              </a:defRPr>
            </a:pPr>
            <a:endParaRPr lang="en-US"/>
          </a:p>
        </c:txPr>
        <c:crossAx val="133393408"/>
        <c:crosses val="autoZero"/>
        <c:crossBetween val="midCat"/>
        <c:majorUnit val="1.5"/>
      </c:valAx>
      <c:valAx>
        <c:axId val="133393408"/>
        <c:scaling>
          <c:orientation val="minMax"/>
          <c:max val="3"/>
        </c:scaling>
        <c:delete val="0"/>
        <c:axPos val="l"/>
        <c:majorGridlines>
          <c:spPr>
            <a:ln w="3175">
              <a:solidFill>
                <a:srgbClr val="000000"/>
              </a:solidFill>
              <a:prstDash val="solid"/>
            </a:ln>
          </c:spPr>
        </c:majorGridlines>
        <c:title>
          <c:tx>
            <c:rich>
              <a:bodyPr/>
              <a:lstStyle/>
              <a:p>
                <a:pPr>
                  <a:defRPr sz="1600" b="0" i="0" u="none" strike="noStrike" baseline="0">
                    <a:solidFill>
                      <a:srgbClr val="000000"/>
                    </a:solidFill>
                    <a:latin typeface="Arial"/>
                    <a:ea typeface="Arial"/>
                    <a:cs typeface="Arial"/>
                  </a:defRPr>
                </a:pPr>
                <a:r>
                  <a:rPr lang="en-AU"/>
                  <a:t>Savings/ Benefit</a:t>
                </a:r>
              </a:p>
            </c:rich>
          </c:tx>
          <c:layout>
            <c:manualLayout>
              <c:xMode val="edge"/>
              <c:yMode val="edge"/>
              <c:x val="1.1387213903961487E-2"/>
              <c:y val="0.35810809363115326"/>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1600" b="0" i="0" u="none" strike="noStrike" baseline="0">
                <a:solidFill>
                  <a:srgbClr val="000000"/>
                </a:solidFill>
                <a:latin typeface="Arial"/>
                <a:ea typeface="Arial"/>
                <a:cs typeface="Arial"/>
              </a:defRPr>
            </a:pPr>
            <a:endParaRPr lang="en-US"/>
          </a:p>
        </c:txPr>
        <c:crossAx val="133391488"/>
        <c:crosses val="autoZero"/>
        <c:crossBetween val="midCat"/>
        <c:majorUnit val="1.5"/>
      </c:valAx>
      <c:spPr>
        <a:solidFill>
          <a:srgbClr val="C0C0C0"/>
        </a:solidFill>
        <a:ln w="12700">
          <a:solidFill>
            <a:srgbClr val="808080"/>
          </a:solidFill>
          <a:prstDash val="solid"/>
        </a:ln>
      </c:spPr>
    </c:plotArea>
    <c:plotVisOnly val="1"/>
    <c:dispBlanksAs val="gap"/>
    <c:showDLblsOverMax val="0"/>
  </c:chart>
  <c:spPr>
    <a:noFill/>
    <a:ln w="9525">
      <a:noFill/>
    </a:ln>
  </c:spPr>
  <c:txPr>
    <a:bodyPr/>
    <a:lstStyle/>
    <a:p>
      <a:pPr>
        <a:defRPr sz="1600" b="0" i="0" u="none" strike="noStrike" baseline="0">
          <a:solidFill>
            <a:srgbClr val="000000"/>
          </a:solidFill>
          <a:latin typeface="Arial"/>
          <a:ea typeface="Arial"/>
          <a:cs typeface="Arial"/>
        </a:defRPr>
      </a:pPr>
      <a:endParaRPr lang="en-US"/>
    </a:p>
  </c:txPr>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925" b="1" i="0" u="none" strike="noStrike" baseline="0">
                <a:solidFill>
                  <a:srgbClr val="000000"/>
                </a:solidFill>
                <a:latin typeface="Arial"/>
                <a:ea typeface="Arial"/>
                <a:cs typeface="Arial"/>
              </a:defRPr>
            </a:pPr>
            <a:r>
              <a:rPr lang="en-AU"/>
              <a:t> Project</a:t>
            </a:r>
            <a:r>
              <a:rPr lang="en-AU" baseline="0"/>
              <a:t> Name - Cashflow</a:t>
            </a:r>
            <a:endParaRPr lang="en-AU"/>
          </a:p>
        </c:rich>
      </c:tx>
      <c:layout>
        <c:manualLayout>
          <c:xMode val="edge"/>
          <c:yMode val="edge"/>
          <c:x val="0.37988860767404076"/>
          <c:y val="3.0805678086050763E-2"/>
        </c:manualLayout>
      </c:layout>
      <c:overlay val="0"/>
      <c:spPr>
        <a:noFill/>
        <a:ln w="25400">
          <a:noFill/>
        </a:ln>
      </c:spPr>
    </c:title>
    <c:autoTitleDeleted val="0"/>
    <c:plotArea>
      <c:layout>
        <c:manualLayout>
          <c:layoutTarget val="inner"/>
          <c:xMode val="edge"/>
          <c:yMode val="edge"/>
          <c:x val="0.14711372780796078"/>
          <c:y val="0.22511848341232243"/>
          <c:w val="0.83985178786569981"/>
          <c:h val="0.62796208530805686"/>
        </c:manualLayout>
      </c:layout>
      <c:barChart>
        <c:barDir val="col"/>
        <c:grouping val="clustered"/>
        <c:varyColors val="0"/>
        <c:ser>
          <c:idx val="0"/>
          <c:order val="0"/>
          <c:tx>
            <c:v>Cash flow</c:v>
          </c:tx>
          <c:spPr>
            <a:solidFill>
              <a:srgbClr val="DD6225"/>
            </a:solidFill>
            <a:ln w="12700">
              <a:solidFill>
                <a:srgbClr val="000000"/>
              </a:solidFill>
              <a:prstDash val="solid"/>
            </a:ln>
          </c:spPr>
          <c:invertIfNegative val="0"/>
          <c:cat>
            <c:numRef>
              <c:f>'Project Evaluation'!$B$4:$L$4</c:f>
              <c:numCache>
                <c:formatCode>General</c:formatCode>
                <c:ptCount val="11"/>
                <c:pt idx="0">
                  <c:v>2010</c:v>
                </c:pt>
                <c:pt idx="1">
                  <c:v>2011</c:v>
                </c:pt>
                <c:pt idx="2">
                  <c:v>2012</c:v>
                </c:pt>
                <c:pt idx="3">
                  <c:v>2013</c:v>
                </c:pt>
                <c:pt idx="4">
                  <c:v>2014</c:v>
                </c:pt>
                <c:pt idx="5">
                  <c:v>2015</c:v>
                </c:pt>
                <c:pt idx="6">
                  <c:v>2016</c:v>
                </c:pt>
                <c:pt idx="7">
                  <c:v>2017</c:v>
                </c:pt>
                <c:pt idx="8">
                  <c:v>2018</c:v>
                </c:pt>
                <c:pt idx="9">
                  <c:v>2019</c:v>
                </c:pt>
                <c:pt idx="10">
                  <c:v>2020</c:v>
                </c:pt>
              </c:numCache>
            </c:numRef>
          </c:cat>
          <c:val>
            <c:numRef>
              <c:f>'Project Evaluation'!$B$21:$L$21</c:f>
              <c:numCache>
                <c:formatCode>_-"$"* #,##0_-;\-"$"* #,##0_-;_-"$"* "-"??_-;_-@_-</c:formatCode>
                <c:ptCount val="11"/>
                <c:pt idx="0">
                  <c:v>-413250</c:v>
                </c:pt>
                <c:pt idx="1">
                  <c:v>-265750</c:v>
                </c:pt>
                <c:pt idx="2">
                  <c:v>-106187.5</c:v>
                </c:pt>
                <c:pt idx="3">
                  <c:v>52364.0625</c:v>
                </c:pt>
                <c:pt idx="4">
                  <c:v>220004.4140625</c:v>
                </c:pt>
                <c:pt idx="5">
                  <c:v>416835.7744140625</c:v>
                </c:pt>
                <c:pt idx="6">
                  <c:v>592962.91877441411</c:v>
                </c:pt>
                <c:pt idx="7">
                  <c:v>768493.24174377439</c:v>
                </c:pt>
                <c:pt idx="8">
                  <c:v>953536.82278736867</c:v>
                </c:pt>
                <c:pt idx="9">
                  <c:v>1143206.4933570528</c:v>
                </c:pt>
                <c:pt idx="10">
                  <c:v>1337617.905690979</c:v>
                </c:pt>
              </c:numCache>
            </c:numRef>
          </c:val>
        </c:ser>
        <c:dLbls>
          <c:showLegendKey val="0"/>
          <c:showVal val="0"/>
          <c:showCatName val="0"/>
          <c:showSerName val="0"/>
          <c:showPercent val="0"/>
          <c:showBubbleSize val="0"/>
        </c:dLbls>
        <c:gapWidth val="150"/>
        <c:axId val="119837440"/>
        <c:axId val="119838976"/>
      </c:barChart>
      <c:catAx>
        <c:axId val="119837440"/>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600" b="0" i="0" u="none" strike="noStrike" baseline="0">
                <a:solidFill>
                  <a:srgbClr val="000000"/>
                </a:solidFill>
                <a:latin typeface="Arial"/>
                <a:ea typeface="Arial"/>
                <a:cs typeface="Arial"/>
              </a:defRPr>
            </a:pPr>
            <a:endParaRPr lang="en-US"/>
          </a:p>
        </c:txPr>
        <c:crossAx val="119838976"/>
        <c:crosses val="autoZero"/>
        <c:auto val="1"/>
        <c:lblAlgn val="ctr"/>
        <c:lblOffset val="100"/>
        <c:tickMarkSkip val="1"/>
        <c:noMultiLvlLbl val="0"/>
      </c:catAx>
      <c:valAx>
        <c:axId val="119838976"/>
        <c:scaling>
          <c:orientation val="minMax"/>
        </c:scaling>
        <c:delete val="0"/>
        <c:axPos val="l"/>
        <c:majorGridlines>
          <c:spPr>
            <a:ln w="3175">
              <a:solidFill>
                <a:srgbClr val="000000"/>
              </a:solidFill>
              <a:prstDash val="solid"/>
            </a:ln>
          </c:spPr>
        </c:majorGridlines>
        <c:numFmt formatCode="_-&quot;$&quot;* #,##0_-;\-&quot;$&quot;* #,##0_-;_-&quot;$&quot;* &quot;-&quot;??_-;_-@_-" sourceLinked="1"/>
        <c:majorTickMark val="out"/>
        <c:minorTickMark val="none"/>
        <c:tickLblPos val="nextTo"/>
        <c:spPr>
          <a:ln w="3175">
            <a:solidFill>
              <a:srgbClr val="000000"/>
            </a:solidFill>
            <a:prstDash val="solid"/>
          </a:ln>
        </c:spPr>
        <c:txPr>
          <a:bodyPr rot="0" vert="horz"/>
          <a:lstStyle/>
          <a:p>
            <a:pPr>
              <a:defRPr sz="1600" b="0" i="0" u="none" strike="noStrike" baseline="0">
                <a:solidFill>
                  <a:srgbClr val="000000"/>
                </a:solidFill>
                <a:latin typeface="Arial"/>
                <a:ea typeface="Arial"/>
                <a:cs typeface="Arial"/>
              </a:defRPr>
            </a:pPr>
            <a:endParaRPr lang="en-US"/>
          </a:p>
        </c:txPr>
        <c:crossAx val="119837440"/>
        <c:crosses val="autoZero"/>
        <c:crossBetween val="midCat"/>
      </c:valAx>
      <c:dTable>
        <c:showHorzBorder val="1"/>
        <c:showVertBorder val="1"/>
        <c:showOutline val="1"/>
        <c:showKeys val="1"/>
        <c:spPr>
          <a:ln w="3175">
            <a:solidFill>
              <a:srgbClr val="000000"/>
            </a:solidFill>
            <a:prstDash val="solid"/>
          </a:ln>
        </c:spPr>
        <c:txPr>
          <a:bodyPr/>
          <a:lstStyle/>
          <a:p>
            <a:pPr rtl="0">
              <a:defRPr sz="1025" b="0" i="0" u="none" strike="noStrike" baseline="0">
                <a:solidFill>
                  <a:srgbClr val="000000"/>
                </a:solidFill>
                <a:latin typeface="Arial"/>
                <a:ea typeface="Arial"/>
                <a:cs typeface="Arial"/>
              </a:defRPr>
            </a:pPr>
            <a:endParaRPr lang="en-US"/>
          </a:p>
        </c:txPr>
      </c:dTable>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600" b="0" i="0" u="none" strike="noStrike" baseline="0">
          <a:solidFill>
            <a:srgbClr val="000000"/>
          </a:solidFill>
          <a:latin typeface="Arial"/>
          <a:ea typeface="Arial"/>
          <a:cs typeface="Arial"/>
        </a:defRPr>
      </a:pPr>
      <a:endParaRPr lang="en-US"/>
    </a:p>
  </c:txPr>
  <c:printSettings>
    <c:headerFooter alignWithMargins="0"/>
    <c:pageMargins b="1" l="0.75000000000000022" r="0.75000000000000022" t="1" header="0.5" footer="0.5"/>
    <c:pageSetup/>
  </c:printSettings>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2.xml"/></Relationships>
</file>

<file path=xl/chartsheets/sheet1.xml><?xml version="1.0" encoding="utf-8"?>
<chartsheet xmlns="http://schemas.openxmlformats.org/spreadsheetml/2006/main" xmlns:r="http://schemas.openxmlformats.org/officeDocument/2006/relationships">
  <sheetPr>
    <tabColor indexed="14"/>
  </sheetPr>
  <sheetViews>
    <sheetView zoomScale="102" workbookViewId="0"/>
  </sheetViews>
  <pageMargins left="0.75" right="0.75" top="1" bottom="1" header="0.5" footer="0.5"/>
  <headerFooter alignWithMargins="0"/>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editAs="oneCell">
    <xdr:from>
      <xdr:col>9</xdr:col>
      <xdr:colOff>400050</xdr:colOff>
      <xdr:row>0</xdr:row>
      <xdr:rowOff>104775</xdr:rowOff>
    </xdr:from>
    <xdr:to>
      <xdr:col>12</xdr:col>
      <xdr:colOff>28575</xdr:colOff>
      <xdr:row>7</xdr:row>
      <xdr:rowOff>57150</xdr:rowOff>
    </xdr:to>
    <xdr:pic>
      <xdr:nvPicPr>
        <xdr:cNvPr id="5136" name="Picture 3" descr="MSA_logo.jp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886825" y="104775"/>
          <a:ext cx="1457325" cy="1085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1266824</xdr:colOff>
      <xdr:row>32</xdr:row>
      <xdr:rowOff>30956</xdr:rowOff>
    </xdr:from>
    <xdr:to>
      <xdr:col>8</xdr:col>
      <xdr:colOff>2224287</xdr:colOff>
      <xdr:row>34</xdr:row>
      <xdr:rowOff>57150</xdr:rowOff>
    </xdr:to>
    <xdr:pic>
      <xdr:nvPicPr>
        <xdr:cNvPr id="4" name="Picture 3" descr="Description: logo_and_text"/>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143624" y="5888831"/>
          <a:ext cx="957463" cy="5405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absoluteAnchor>
    <xdr:pos x="0" y="0"/>
    <xdr:ext cx="9216838" cy="5621618"/>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c:userShapes xmlns:c="http://schemas.openxmlformats.org/drawingml/2006/chart">
  <cdr:relSizeAnchor xmlns:cdr="http://schemas.openxmlformats.org/drawingml/2006/chartDrawing">
    <cdr:from>
      <cdr:x>0.25066</cdr:x>
      <cdr:y>0.29963</cdr:y>
    </cdr:from>
    <cdr:to>
      <cdr:x>0.35911</cdr:x>
      <cdr:y>0.34753</cdr:y>
    </cdr:to>
    <cdr:sp macro="" textlink="">
      <cdr:nvSpPr>
        <cdr:cNvPr id="8195" name="Text Box 3"/>
        <cdr:cNvSpPr txBox="1">
          <a:spLocks xmlns:a="http://schemas.openxmlformats.org/drawingml/2006/main" noChangeArrowheads="1"/>
        </cdr:cNvSpPr>
      </cdr:nvSpPr>
      <cdr:spPr bwMode="auto">
        <a:xfrm xmlns:a="http://schemas.openxmlformats.org/drawingml/2006/main">
          <a:off x="2303973" y="1678138"/>
          <a:ext cx="996876" cy="268279"/>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none" lIns="27432" tIns="32004" rIns="0" bIns="0" anchor="t" upright="1">
          <a:spAutoFit/>
        </a:bodyPr>
        <a:lstStyle xmlns:a="http://schemas.openxmlformats.org/drawingml/2006/main"/>
        <a:p xmlns:a="http://schemas.openxmlformats.org/drawingml/2006/main">
          <a:pPr algn="l" rtl="0">
            <a:defRPr sz="1000"/>
          </a:pPr>
          <a:r>
            <a:rPr lang="en-AU" sz="1600" b="1" i="1" u="none" strike="noStrike" baseline="0">
              <a:solidFill>
                <a:srgbClr val="008000"/>
              </a:solidFill>
              <a:latin typeface="Arial"/>
              <a:cs typeface="Arial"/>
            </a:rPr>
            <a:t>Quick win</a:t>
          </a:r>
        </a:p>
      </cdr:txBody>
    </cdr:sp>
  </cdr:relSizeAnchor>
  <cdr:relSizeAnchor xmlns:cdr="http://schemas.openxmlformats.org/drawingml/2006/chartDrawing">
    <cdr:from>
      <cdr:x>0.64645</cdr:x>
      <cdr:y>0.2875</cdr:y>
    </cdr:from>
    <cdr:to>
      <cdr:x>0.88894</cdr:x>
      <cdr:y>0.3354</cdr:y>
    </cdr:to>
    <cdr:sp macro="" textlink="">
      <cdr:nvSpPr>
        <cdr:cNvPr id="8196" name="Text Box 4"/>
        <cdr:cNvSpPr txBox="1">
          <a:spLocks xmlns:a="http://schemas.openxmlformats.org/drawingml/2006/main" noChangeArrowheads="1"/>
        </cdr:cNvSpPr>
      </cdr:nvSpPr>
      <cdr:spPr bwMode="auto">
        <a:xfrm xmlns:a="http://schemas.openxmlformats.org/drawingml/2006/main">
          <a:off x="5941926" y="1610201"/>
          <a:ext cx="2228880" cy="268279"/>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none" lIns="27432" tIns="32004" rIns="0" bIns="0" anchor="t" upright="1">
          <a:spAutoFit/>
        </a:bodyPr>
        <a:lstStyle xmlns:a="http://schemas.openxmlformats.org/drawingml/2006/main"/>
        <a:p xmlns:a="http://schemas.openxmlformats.org/drawingml/2006/main">
          <a:pPr algn="l" rtl="0">
            <a:defRPr sz="1000"/>
          </a:pPr>
          <a:r>
            <a:rPr lang="en-AU" sz="1600" b="1" i="1" u="none" strike="noStrike" baseline="0">
              <a:solidFill>
                <a:srgbClr val="000080"/>
              </a:solidFill>
              <a:latin typeface="Arial"/>
              <a:cs typeface="Arial"/>
            </a:rPr>
            <a:t>Needs further analysis</a:t>
          </a:r>
        </a:p>
      </cdr:txBody>
    </cdr:sp>
  </cdr:relSizeAnchor>
  <cdr:relSizeAnchor xmlns:cdr="http://schemas.openxmlformats.org/drawingml/2006/chartDrawing">
    <cdr:from>
      <cdr:x>0.6465</cdr:x>
      <cdr:y>0.6145</cdr:y>
    </cdr:from>
    <cdr:to>
      <cdr:x>0.87896</cdr:x>
      <cdr:y>0.6624</cdr:y>
    </cdr:to>
    <cdr:sp macro="" textlink="">
      <cdr:nvSpPr>
        <cdr:cNvPr id="8197" name="Text Box 5"/>
        <cdr:cNvSpPr txBox="1">
          <a:spLocks xmlns:a="http://schemas.openxmlformats.org/drawingml/2006/main" noChangeArrowheads="1"/>
        </cdr:cNvSpPr>
      </cdr:nvSpPr>
      <cdr:spPr bwMode="auto">
        <a:xfrm xmlns:a="http://schemas.openxmlformats.org/drawingml/2006/main">
          <a:off x="5942386" y="3441630"/>
          <a:ext cx="2136675" cy="268279"/>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none" lIns="27432" tIns="32004" rIns="0" bIns="0" anchor="t" upright="1">
          <a:spAutoFit/>
        </a:bodyPr>
        <a:lstStyle xmlns:a="http://schemas.openxmlformats.org/drawingml/2006/main"/>
        <a:p xmlns:a="http://schemas.openxmlformats.org/drawingml/2006/main">
          <a:pPr algn="l" rtl="0">
            <a:defRPr sz="1000"/>
          </a:pPr>
          <a:r>
            <a:rPr lang="en-AU" sz="1600" b="1" i="1" u="none" strike="noStrike" baseline="0">
              <a:solidFill>
                <a:srgbClr val="FF0000"/>
              </a:solidFill>
              <a:latin typeface="Arial"/>
              <a:cs typeface="Arial"/>
            </a:rPr>
            <a:t>Do not pursue further</a:t>
          </a:r>
        </a:p>
      </cdr:txBody>
    </cdr:sp>
  </cdr:relSizeAnchor>
  <cdr:relSizeAnchor xmlns:cdr="http://schemas.openxmlformats.org/drawingml/2006/chartDrawing">
    <cdr:from>
      <cdr:x>0.20031</cdr:x>
      <cdr:y>0.57997</cdr:y>
    </cdr:from>
    <cdr:to>
      <cdr:x>0.42784</cdr:x>
      <cdr:y>0.62787</cdr:y>
    </cdr:to>
    <cdr:sp macro="" textlink="">
      <cdr:nvSpPr>
        <cdr:cNvPr id="8198" name="Text Box 6"/>
        <cdr:cNvSpPr txBox="1">
          <a:spLocks xmlns:a="http://schemas.openxmlformats.org/drawingml/2006/main" noChangeArrowheads="1"/>
        </cdr:cNvSpPr>
      </cdr:nvSpPr>
      <cdr:spPr bwMode="auto">
        <a:xfrm xmlns:a="http://schemas.openxmlformats.org/drawingml/2006/main">
          <a:off x="1841174" y="3248238"/>
          <a:ext cx="2091342" cy="268279"/>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none" lIns="27432" tIns="32004" rIns="0" bIns="0" anchor="t" upright="1">
          <a:spAutoFit/>
        </a:bodyPr>
        <a:lstStyle xmlns:a="http://schemas.openxmlformats.org/drawingml/2006/main"/>
        <a:p xmlns:a="http://schemas.openxmlformats.org/drawingml/2006/main">
          <a:pPr algn="l" rtl="0">
            <a:defRPr sz="1000"/>
          </a:pPr>
          <a:r>
            <a:rPr lang="en-AU" sz="1600" b="1" i="1" u="none" strike="noStrike" baseline="0">
              <a:solidFill>
                <a:srgbClr val="FF9900"/>
              </a:solidFill>
              <a:latin typeface="Arial"/>
              <a:cs typeface="Arial"/>
            </a:rPr>
            <a:t>Low cost, low impact</a:t>
          </a:r>
        </a:p>
      </cdr:txBody>
    </cdr:sp>
  </cdr:relSizeAnchor>
  <cdr:relSizeAnchor xmlns:cdr="http://schemas.openxmlformats.org/drawingml/2006/chartDrawing">
    <cdr:from>
      <cdr:x>0.06325</cdr:x>
      <cdr:y>0.84675</cdr:y>
    </cdr:from>
    <cdr:to>
      <cdr:x>0.10722</cdr:x>
      <cdr:y>0.89465</cdr:y>
    </cdr:to>
    <cdr:sp macro="" textlink="">
      <cdr:nvSpPr>
        <cdr:cNvPr id="8199" name="Text Box 7"/>
        <cdr:cNvSpPr txBox="1">
          <a:spLocks xmlns:a="http://schemas.openxmlformats.org/drawingml/2006/main" noChangeArrowheads="1"/>
        </cdr:cNvSpPr>
      </cdr:nvSpPr>
      <cdr:spPr bwMode="auto">
        <a:xfrm xmlns:a="http://schemas.openxmlformats.org/drawingml/2006/main">
          <a:off x="581370" y="4742393"/>
          <a:ext cx="404150" cy="268279"/>
        </a:xfrm>
        <a:prstGeom xmlns:a="http://schemas.openxmlformats.org/drawingml/2006/main" prst="rect">
          <a:avLst/>
        </a:prstGeom>
        <a:solidFill xmlns:a="http://schemas.openxmlformats.org/drawingml/2006/main">
          <a:srgbClr val="FFFFFF"/>
        </a:solidFill>
        <a:ln xmlns:a="http://schemas.openxmlformats.org/drawingml/2006/main" w="9525">
          <a:noFill/>
          <a:miter lim="800000"/>
          <a:headEnd/>
          <a:tailEnd/>
        </a:ln>
      </cdr:spPr>
      <cdr:txBody>
        <a:bodyPr xmlns:a="http://schemas.openxmlformats.org/drawingml/2006/main" wrap="none" lIns="27432" tIns="32004" rIns="0" bIns="0" anchor="t" upright="1">
          <a:spAutoFit/>
        </a:bodyPr>
        <a:lstStyle xmlns:a="http://schemas.openxmlformats.org/drawingml/2006/main"/>
        <a:p xmlns:a="http://schemas.openxmlformats.org/drawingml/2006/main">
          <a:pPr algn="l" rtl="0">
            <a:defRPr sz="1000"/>
          </a:pPr>
          <a:r>
            <a:rPr lang="en-AU" sz="1600" b="0" i="0" u="none" strike="noStrike" baseline="0">
              <a:solidFill>
                <a:srgbClr val="000000"/>
              </a:solidFill>
              <a:latin typeface="Arial"/>
              <a:cs typeface="Arial"/>
            </a:rPr>
            <a:t>Low</a:t>
          </a:r>
        </a:p>
      </cdr:txBody>
    </cdr:sp>
  </cdr:relSizeAnchor>
  <cdr:relSizeAnchor xmlns:cdr="http://schemas.openxmlformats.org/drawingml/2006/chartDrawing">
    <cdr:from>
      <cdr:x>0.04675</cdr:x>
      <cdr:y>0.76625</cdr:y>
    </cdr:from>
    <cdr:to>
      <cdr:x>0.07543</cdr:x>
      <cdr:y>0.83923</cdr:y>
    </cdr:to>
    <cdr:sp macro="" textlink="">
      <cdr:nvSpPr>
        <cdr:cNvPr id="8200" name="Text Box 8"/>
        <cdr:cNvSpPr txBox="1">
          <a:spLocks xmlns:a="http://schemas.openxmlformats.org/drawingml/2006/main" noChangeArrowheads="1"/>
        </cdr:cNvSpPr>
      </cdr:nvSpPr>
      <cdr:spPr bwMode="auto">
        <a:xfrm xmlns:a="http://schemas.openxmlformats.org/drawingml/2006/main">
          <a:off x="429708" y="4291536"/>
          <a:ext cx="263662" cy="408765"/>
        </a:xfrm>
        <a:prstGeom xmlns:a="http://schemas.openxmlformats.org/drawingml/2006/main" prst="rect">
          <a:avLst/>
        </a:prstGeom>
        <a:solidFill xmlns:a="http://schemas.openxmlformats.org/drawingml/2006/main">
          <a:srgbClr val="FFFFFF"/>
        </a:solidFill>
        <a:ln xmlns:a="http://schemas.openxmlformats.org/drawingml/2006/main" w="9525">
          <a:noFill/>
          <a:miter lim="800000"/>
          <a:headEnd/>
          <a:tailEnd/>
        </a:ln>
      </cdr:spPr>
      <cdr:txBody>
        <a:bodyPr xmlns:a="http://schemas.openxmlformats.org/drawingml/2006/main" vert="vert270" wrap="none" lIns="27432" tIns="32004" rIns="0" bIns="0" anchor="t" upright="1">
          <a:spAutoFit/>
        </a:bodyPr>
        <a:lstStyle xmlns:a="http://schemas.openxmlformats.org/drawingml/2006/main"/>
        <a:p xmlns:a="http://schemas.openxmlformats.org/drawingml/2006/main">
          <a:pPr algn="r" rtl="0">
            <a:defRPr sz="1000"/>
          </a:pPr>
          <a:r>
            <a:rPr lang="en-AU" sz="1600" b="0" i="0" u="none" strike="noStrike" baseline="0">
              <a:solidFill>
                <a:srgbClr val="000000"/>
              </a:solidFill>
              <a:latin typeface="Arial"/>
              <a:cs typeface="Arial"/>
            </a:rPr>
            <a:t>Low</a:t>
          </a:r>
        </a:p>
      </cdr:txBody>
    </cdr:sp>
  </cdr:relSizeAnchor>
  <cdr:relSizeAnchor xmlns:cdr="http://schemas.openxmlformats.org/drawingml/2006/chartDrawing">
    <cdr:from>
      <cdr:x>0.49125</cdr:x>
      <cdr:y>0.8475</cdr:y>
    </cdr:from>
    <cdr:to>
      <cdr:x>0.57367</cdr:x>
      <cdr:y>0.8954</cdr:y>
    </cdr:to>
    <cdr:sp macro="" textlink="">
      <cdr:nvSpPr>
        <cdr:cNvPr id="8201" name="Text Box 9"/>
        <cdr:cNvSpPr txBox="1">
          <a:spLocks xmlns:a="http://schemas.openxmlformats.org/drawingml/2006/main" noChangeArrowheads="1"/>
        </cdr:cNvSpPr>
      </cdr:nvSpPr>
      <cdr:spPr bwMode="auto">
        <a:xfrm xmlns:a="http://schemas.openxmlformats.org/drawingml/2006/main">
          <a:off x="4515386" y="4746593"/>
          <a:ext cx="757580" cy="268279"/>
        </a:xfrm>
        <a:prstGeom xmlns:a="http://schemas.openxmlformats.org/drawingml/2006/main" prst="rect">
          <a:avLst/>
        </a:prstGeom>
        <a:solidFill xmlns:a="http://schemas.openxmlformats.org/drawingml/2006/main">
          <a:srgbClr val="FFFFFF"/>
        </a:solidFill>
        <a:ln xmlns:a="http://schemas.openxmlformats.org/drawingml/2006/main" w="9525">
          <a:noFill/>
          <a:miter lim="800000"/>
          <a:headEnd/>
          <a:tailEnd/>
        </a:ln>
      </cdr:spPr>
      <cdr:txBody>
        <a:bodyPr xmlns:a="http://schemas.openxmlformats.org/drawingml/2006/main" wrap="none" lIns="27432" tIns="32004" rIns="0" bIns="0" anchor="t" upright="1">
          <a:spAutoFit/>
        </a:bodyPr>
        <a:lstStyle xmlns:a="http://schemas.openxmlformats.org/drawingml/2006/main"/>
        <a:p xmlns:a="http://schemas.openxmlformats.org/drawingml/2006/main">
          <a:pPr algn="l" rtl="0">
            <a:defRPr sz="1000"/>
          </a:pPr>
          <a:r>
            <a:rPr lang="en-AU" sz="1600" b="0" i="0" u="none" strike="noStrike" baseline="0">
              <a:solidFill>
                <a:srgbClr val="000000"/>
              </a:solidFill>
              <a:latin typeface="Arial"/>
              <a:cs typeface="Arial"/>
            </a:rPr>
            <a:t>Medium</a:t>
          </a:r>
        </a:p>
      </cdr:txBody>
    </cdr:sp>
  </cdr:relSizeAnchor>
  <cdr:relSizeAnchor xmlns:cdr="http://schemas.openxmlformats.org/drawingml/2006/chartDrawing">
    <cdr:from>
      <cdr:x>0.0455</cdr:x>
      <cdr:y>0.421</cdr:y>
    </cdr:from>
    <cdr:to>
      <cdr:x>0.07419</cdr:x>
      <cdr:y>0.55709</cdr:y>
    </cdr:to>
    <cdr:sp macro="" textlink="">
      <cdr:nvSpPr>
        <cdr:cNvPr id="8202" name="Text Box 10"/>
        <cdr:cNvSpPr txBox="1">
          <a:spLocks xmlns:a="http://schemas.openxmlformats.org/drawingml/2006/main" noChangeArrowheads="1"/>
        </cdr:cNvSpPr>
      </cdr:nvSpPr>
      <cdr:spPr bwMode="auto">
        <a:xfrm xmlns:a="http://schemas.openxmlformats.org/drawingml/2006/main">
          <a:off x="418219" y="2357895"/>
          <a:ext cx="263662" cy="762195"/>
        </a:xfrm>
        <a:prstGeom xmlns:a="http://schemas.openxmlformats.org/drawingml/2006/main" prst="rect">
          <a:avLst/>
        </a:prstGeom>
        <a:solidFill xmlns:a="http://schemas.openxmlformats.org/drawingml/2006/main">
          <a:srgbClr val="FFFFFF"/>
        </a:solidFill>
        <a:ln xmlns:a="http://schemas.openxmlformats.org/drawingml/2006/main" w="9525">
          <a:noFill/>
          <a:miter lim="800000"/>
          <a:headEnd/>
          <a:tailEnd/>
        </a:ln>
      </cdr:spPr>
      <cdr:txBody>
        <a:bodyPr xmlns:a="http://schemas.openxmlformats.org/drawingml/2006/main" vert="vert270" wrap="none" lIns="27432" tIns="32004" rIns="0" bIns="0" anchor="t" upright="1">
          <a:spAutoFit/>
        </a:bodyPr>
        <a:lstStyle xmlns:a="http://schemas.openxmlformats.org/drawingml/2006/main"/>
        <a:p xmlns:a="http://schemas.openxmlformats.org/drawingml/2006/main">
          <a:pPr algn="r" rtl="0">
            <a:defRPr sz="1000"/>
          </a:pPr>
          <a:r>
            <a:rPr lang="en-AU" sz="1600" b="0" i="0" u="none" strike="noStrike" baseline="0">
              <a:solidFill>
                <a:srgbClr val="000000"/>
              </a:solidFill>
              <a:latin typeface="Arial"/>
              <a:cs typeface="Arial"/>
            </a:rPr>
            <a:t>Medium</a:t>
          </a:r>
        </a:p>
      </cdr:txBody>
    </cdr:sp>
  </cdr:relSizeAnchor>
  <cdr:relSizeAnchor xmlns:cdr="http://schemas.openxmlformats.org/drawingml/2006/chartDrawing">
    <cdr:from>
      <cdr:x>0.04675</cdr:x>
      <cdr:y>0.114</cdr:y>
    </cdr:from>
    <cdr:to>
      <cdr:x>0.07543</cdr:x>
      <cdr:y>0.19512</cdr:y>
    </cdr:to>
    <cdr:sp macro="" textlink="">
      <cdr:nvSpPr>
        <cdr:cNvPr id="8203" name="Text Box 11"/>
        <cdr:cNvSpPr txBox="1">
          <a:spLocks xmlns:a="http://schemas.openxmlformats.org/drawingml/2006/main" noChangeArrowheads="1"/>
        </cdr:cNvSpPr>
      </cdr:nvSpPr>
      <cdr:spPr bwMode="auto">
        <a:xfrm xmlns:a="http://schemas.openxmlformats.org/drawingml/2006/main">
          <a:off x="429708" y="638480"/>
          <a:ext cx="263662" cy="454355"/>
        </a:xfrm>
        <a:prstGeom xmlns:a="http://schemas.openxmlformats.org/drawingml/2006/main" prst="rect">
          <a:avLst/>
        </a:prstGeom>
        <a:solidFill xmlns:a="http://schemas.openxmlformats.org/drawingml/2006/main">
          <a:srgbClr val="FFFFFF"/>
        </a:solidFill>
        <a:ln xmlns:a="http://schemas.openxmlformats.org/drawingml/2006/main" w="9525">
          <a:noFill/>
          <a:miter lim="800000"/>
          <a:headEnd/>
          <a:tailEnd/>
        </a:ln>
      </cdr:spPr>
      <cdr:txBody>
        <a:bodyPr xmlns:a="http://schemas.openxmlformats.org/drawingml/2006/main" vert="vert270" wrap="none" lIns="27432" tIns="32004" rIns="0" bIns="0" anchor="t" upright="1">
          <a:spAutoFit/>
        </a:bodyPr>
        <a:lstStyle xmlns:a="http://schemas.openxmlformats.org/drawingml/2006/main"/>
        <a:p xmlns:a="http://schemas.openxmlformats.org/drawingml/2006/main">
          <a:pPr algn="r" rtl="0">
            <a:defRPr sz="1000"/>
          </a:pPr>
          <a:r>
            <a:rPr lang="en-AU" sz="1600" b="0" i="0" u="none" strike="noStrike" baseline="0">
              <a:solidFill>
                <a:srgbClr val="000000"/>
              </a:solidFill>
              <a:latin typeface="Arial"/>
              <a:cs typeface="Arial"/>
            </a:rPr>
            <a:t>High</a:t>
          </a:r>
        </a:p>
      </cdr:txBody>
    </cdr:sp>
  </cdr:relSizeAnchor>
  <cdr:relSizeAnchor xmlns:cdr="http://schemas.openxmlformats.org/drawingml/2006/chartDrawing">
    <cdr:from>
      <cdr:x>0.9335</cdr:x>
      <cdr:y>0.8475</cdr:y>
    </cdr:from>
    <cdr:to>
      <cdr:x>0.98243</cdr:x>
      <cdr:y>0.8954</cdr:y>
    </cdr:to>
    <cdr:sp macro="" textlink="">
      <cdr:nvSpPr>
        <cdr:cNvPr id="8204" name="Text Box 12"/>
        <cdr:cNvSpPr txBox="1">
          <a:spLocks xmlns:a="http://schemas.openxmlformats.org/drawingml/2006/main" noChangeArrowheads="1"/>
        </cdr:cNvSpPr>
      </cdr:nvSpPr>
      <cdr:spPr bwMode="auto">
        <a:xfrm xmlns:a="http://schemas.openxmlformats.org/drawingml/2006/main">
          <a:off x="8580382" y="4746593"/>
          <a:ext cx="449739" cy="268279"/>
        </a:xfrm>
        <a:prstGeom xmlns:a="http://schemas.openxmlformats.org/drawingml/2006/main" prst="rect">
          <a:avLst/>
        </a:prstGeom>
        <a:solidFill xmlns:a="http://schemas.openxmlformats.org/drawingml/2006/main">
          <a:srgbClr val="FFFFFF"/>
        </a:solidFill>
        <a:ln xmlns:a="http://schemas.openxmlformats.org/drawingml/2006/main" w="9525">
          <a:noFill/>
          <a:miter lim="800000"/>
          <a:headEnd/>
          <a:tailEnd/>
        </a:ln>
      </cdr:spPr>
      <cdr:txBody>
        <a:bodyPr xmlns:a="http://schemas.openxmlformats.org/drawingml/2006/main" wrap="none" lIns="27432" tIns="32004" rIns="0" bIns="0" anchor="t" upright="1">
          <a:spAutoFit/>
        </a:bodyPr>
        <a:lstStyle xmlns:a="http://schemas.openxmlformats.org/drawingml/2006/main"/>
        <a:p xmlns:a="http://schemas.openxmlformats.org/drawingml/2006/main">
          <a:pPr algn="l" rtl="0">
            <a:defRPr sz="1000"/>
          </a:pPr>
          <a:r>
            <a:rPr lang="en-AU" sz="1600" b="0" i="0" u="none" strike="noStrike" baseline="0">
              <a:solidFill>
                <a:srgbClr val="000000"/>
              </a:solidFill>
              <a:latin typeface="Arial"/>
              <a:cs typeface="Arial"/>
            </a:rPr>
            <a:t>High</a:t>
          </a:r>
        </a:p>
      </cdr:txBody>
    </cdr:sp>
  </cdr:relSizeAnchor>
  <cdr:relSizeAnchor xmlns:cdr="http://schemas.openxmlformats.org/drawingml/2006/chartDrawing">
    <cdr:from>
      <cdr:x>0.58514</cdr:x>
      <cdr:y>0.00211</cdr:y>
    </cdr:from>
    <cdr:to>
      <cdr:x>0.99095</cdr:x>
      <cdr:y>0.14972</cdr:y>
    </cdr:to>
    <cdr:sp macro="" textlink="">
      <cdr:nvSpPr>
        <cdr:cNvPr id="12" name="TextBox 11"/>
        <cdr:cNvSpPr txBox="1"/>
      </cdr:nvSpPr>
      <cdr:spPr>
        <a:xfrm xmlns:a="http://schemas.openxmlformats.org/drawingml/2006/main">
          <a:off x="5381626" y="11905"/>
          <a:ext cx="3738562" cy="78581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AU" sz="1100"/>
            <a:t>This chart is</a:t>
          </a:r>
          <a:r>
            <a:rPr lang="en-AU" sz="1100" baseline="0"/>
            <a:t> a useful visual aid. This plots screened and ranked opportunities (e.g. from an opportunities raising workshop), and can aid in taking decisions on whether (and how) to proceed with each opportunity. </a:t>
          </a:r>
          <a:endParaRPr lang="en-AU" sz="1100"/>
        </a:p>
      </cdr:txBody>
    </cdr:sp>
  </cdr:relSizeAnchor>
</c:userShapes>
</file>

<file path=xl/drawings/drawing4.xml><?xml version="1.0" encoding="utf-8"?>
<xdr:wsDr xmlns:xdr="http://schemas.openxmlformats.org/drawingml/2006/spreadsheetDrawing" xmlns:a="http://schemas.openxmlformats.org/drawingml/2006/main">
  <xdr:twoCellAnchor>
    <xdr:from>
      <xdr:col>0</xdr:col>
      <xdr:colOff>0</xdr:colOff>
      <xdr:row>27</xdr:row>
      <xdr:rowOff>9525</xdr:rowOff>
    </xdr:from>
    <xdr:to>
      <xdr:col>11</xdr:col>
      <xdr:colOff>895350</xdr:colOff>
      <xdr:row>49</xdr:row>
      <xdr:rowOff>85725</xdr:rowOff>
    </xdr:to>
    <xdr:graphicFrame macro="">
      <xdr:nvGraphicFramePr>
        <xdr:cNvPr id="4121"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M37"/>
  <sheetViews>
    <sheetView showGridLines="0" tabSelected="1" topLeftCell="A10" workbookViewId="0">
      <selection activeCell="I34" sqref="I34"/>
    </sheetView>
  </sheetViews>
  <sheetFormatPr defaultRowHeight="12.75" x14ac:dyDescent="0.2"/>
  <cols>
    <col min="8" max="8" width="9.140625" customWidth="1"/>
    <col min="9" max="9" width="54.140625" customWidth="1"/>
  </cols>
  <sheetData>
    <row r="1" spans="1:13" x14ac:dyDescent="0.2">
      <c r="B1" s="103"/>
      <c r="C1" s="103"/>
      <c r="D1" s="103"/>
      <c r="E1" s="103"/>
      <c r="F1" s="103"/>
      <c r="G1" s="103"/>
      <c r="H1" s="103"/>
    </row>
    <row r="2" spans="1:13" x14ac:dyDescent="0.2">
      <c r="B2" s="103"/>
      <c r="C2" s="103"/>
      <c r="D2" s="103"/>
      <c r="E2" s="103"/>
      <c r="F2" s="103"/>
      <c r="G2" s="103"/>
      <c r="H2" s="103"/>
    </row>
    <row r="3" spans="1:13" x14ac:dyDescent="0.2">
      <c r="B3" s="103"/>
      <c r="C3" s="103"/>
      <c r="D3" s="103"/>
      <c r="E3" s="103"/>
      <c r="F3" s="103"/>
      <c r="G3" s="103"/>
      <c r="H3" s="103"/>
    </row>
    <row r="4" spans="1:13" x14ac:dyDescent="0.2">
      <c r="B4" s="103"/>
      <c r="C4" s="103"/>
      <c r="D4" s="103"/>
      <c r="E4" s="103"/>
      <c r="F4" s="103"/>
      <c r="G4" s="103"/>
      <c r="H4" s="103"/>
    </row>
    <row r="5" spans="1:13" x14ac:dyDescent="0.2">
      <c r="B5" s="103"/>
      <c r="C5" s="103"/>
      <c r="D5" s="103"/>
      <c r="E5" s="103"/>
      <c r="F5" s="103"/>
      <c r="G5" s="103"/>
      <c r="H5" s="103"/>
    </row>
    <row r="6" spans="1:13" x14ac:dyDescent="0.2">
      <c r="B6" s="103"/>
      <c r="C6" s="103"/>
      <c r="D6" s="103"/>
      <c r="E6" s="103"/>
      <c r="F6" s="103"/>
      <c r="G6" s="103"/>
      <c r="H6" s="103"/>
    </row>
    <row r="7" spans="1:13" ht="12.75" customHeight="1" x14ac:dyDescent="0.2">
      <c r="A7" s="101" t="s">
        <v>258</v>
      </c>
      <c r="B7" s="101"/>
      <c r="C7" s="101"/>
      <c r="D7" s="101"/>
      <c r="E7" s="101"/>
      <c r="F7" s="101"/>
      <c r="G7" s="101"/>
      <c r="H7" s="101"/>
      <c r="I7" s="101"/>
      <c r="J7" s="101"/>
      <c r="K7" s="101"/>
      <c r="L7" s="101"/>
      <c r="M7" s="101"/>
    </row>
    <row r="8" spans="1:13" x14ac:dyDescent="0.2">
      <c r="A8" s="101"/>
      <c r="B8" s="101"/>
      <c r="C8" s="101"/>
      <c r="D8" s="101"/>
      <c r="E8" s="101"/>
      <c r="F8" s="101"/>
      <c r="G8" s="101"/>
      <c r="H8" s="101"/>
      <c r="I8" s="101"/>
      <c r="J8" s="101"/>
      <c r="K8" s="101"/>
      <c r="L8" s="101"/>
      <c r="M8" s="101"/>
    </row>
    <row r="9" spans="1:13" x14ac:dyDescent="0.2">
      <c r="A9" s="101"/>
      <c r="B9" s="101"/>
      <c r="C9" s="101"/>
      <c r="D9" s="101"/>
      <c r="E9" s="101"/>
      <c r="F9" s="101"/>
      <c r="G9" s="101"/>
      <c r="H9" s="101"/>
      <c r="I9" s="101"/>
      <c r="J9" s="101"/>
      <c r="K9" s="101"/>
      <c r="L9" s="101"/>
      <c r="M9" s="101"/>
    </row>
    <row r="10" spans="1:13" x14ac:dyDescent="0.2">
      <c r="A10" s="102"/>
      <c r="B10" s="102"/>
      <c r="C10" s="102"/>
      <c r="D10" s="102"/>
      <c r="E10" s="102"/>
      <c r="F10" s="102"/>
      <c r="G10" s="102"/>
      <c r="H10" s="102"/>
      <c r="I10" s="102"/>
      <c r="J10" s="102"/>
      <c r="K10" s="102"/>
      <c r="L10" s="102"/>
      <c r="M10" s="102"/>
    </row>
    <row r="11" spans="1:13" ht="12.75" customHeight="1" x14ac:dyDescent="0.2">
      <c r="A11" s="104" t="s">
        <v>51</v>
      </c>
      <c r="B11" s="104"/>
      <c r="C11" s="104"/>
      <c r="D11" s="104"/>
      <c r="E11" s="104"/>
      <c r="F11" s="104"/>
      <c r="G11" s="104"/>
      <c r="H11" s="104"/>
      <c r="I11" s="104"/>
      <c r="J11" s="104"/>
      <c r="K11" s="104"/>
      <c r="L11" s="104"/>
      <c r="M11" s="104"/>
    </row>
    <row r="12" spans="1:13" ht="12.75" customHeight="1" x14ac:dyDescent="0.2">
      <c r="A12" s="105" t="s">
        <v>211</v>
      </c>
      <c r="B12" s="106"/>
      <c r="C12" s="106"/>
      <c r="D12" s="106"/>
      <c r="E12" s="106"/>
      <c r="F12" s="106"/>
      <c r="G12" s="106"/>
      <c r="H12" s="106"/>
      <c r="I12" s="106"/>
      <c r="J12" s="106"/>
      <c r="K12" s="106"/>
      <c r="L12" s="106"/>
      <c r="M12" s="106"/>
    </row>
    <row r="13" spans="1:13" ht="12.75" customHeight="1" x14ac:dyDescent="0.2">
      <c r="A13" s="107" t="s">
        <v>52</v>
      </c>
      <c r="B13" s="107"/>
      <c r="C13" s="107"/>
      <c r="D13" s="107"/>
      <c r="E13" s="107"/>
      <c r="F13" s="107"/>
      <c r="G13" s="107"/>
      <c r="H13" s="107"/>
      <c r="I13" s="107"/>
      <c r="J13" s="107"/>
      <c r="K13" s="107"/>
      <c r="L13" s="107"/>
      <c r="M13" s="107"/>
    </row>
    <row r="14" spans="1:13" x14ac:dyDescent="0.2">
      <c r="A14" s="46"/>
      <c r="B14" s="46"/>
      <c r="C14" s="46"/>
      <c r="D14" s="46"/>
      <c r="E14" s="46"/>
      <c r="F14" s="46"/>
      <c r="G14" s="46"/>
      <c r="H14" s="46"/>
      <c r="I14" s="46"/>
      <c r="J14" s="46"/>
      <c r="K14" s="46"/>
      <c r="L14" s="46"/>
      <c r="M14" s="46"/>
    </row>
    <row r="15" spans="1:13" ht="20.25" customHeight="1" x14ac:dyDescent="0.2">
      <c r="A15" s="108" t="s">
        <v>260</v>
      </c>
      <c r="B15" s="108"/>
      <c r="C15" s="108"/>
      <c r="D15" s="108"/>
      <c r="E15" s="108"/>
      <c r="F15" s="108"/>
      <c r="G15" s="108"/>
      <c r="H15" s="108"/>
      <c r="I15" s="108"/>
      <c r="J15" s="108"/>
      <c r="K15" s="108"/>
      <c r="L15" s="108"/>
      <c r="M15" s="108"/>
    </row>
    <row r="16" spans="1:13" ht="12.75" customHeight="1" x14ac:dyDescent="0.2">
      <c r="A16" s="99" t="s">
        <v>212</v>
      </c>
      <c r="B16" s="99"/>
      <c r="C16" s="99"/>
      <c r="D16" s="99"/>
      <c r="E16" s="99"/>
      <c r="F16" s="99"/>
      <c r="G16" s="99"/>
      <c r="H16" s="99"/>
      <c r="I16" s="99"/>
      <c r="J16" s="99"/>
      <c r="K16" s="99"/>
      <c r="L16" s="99"/>
      <c r="M16" s="99"/>
    </row>
    <row r="17" spans="1:13" x14ac:dyDescent="0.2">
      <c r="A17" s="46"/>
      <c r="B17" s="46"/>
      <c r="C17" s="46"/>
      <c r="D17" s="46"/>
      <c r="E17" s="46"/>
      <c r="F17" s="46"/>
      <c r="G17" s="46"/>
      <c r="H17" s="46"/>
      <c r="I17" s="46"/>
      <c r="J17" s="46"/>
      <c r="K17" s="46"/>
      <c r="L17" s="46"/>
      <c r="M17" s="46"/>
    </row>
    <row r="18" spans="1:13" ht="25.5" x14ac:dyDescent="0.2">
      <c r="A18" s="46"/>
      <c r="B18" s="46"/>
      <c r="C18" s="84" t="s">
        <v>53</v>
      </c>
      <c r="D18" s="85">
        <f ca="1">NOW()</f>
        <v>41412.756199074072</v>
      </c>
      <c r="E18" s="46"/>
      <c r="F18" s="84" t="s">
        <v>54</v>
      </c>
      <c r="G18" s="86">
        <v>0.1</v>
      </c>
      <c r="H18" s="46"/>
      <c r="I18" s="46"/>
      <c r="J18" s="46"/>
      <c r="K18" s="46"/>
      <c r="L18" s="46"/>
      <c r="M18" s="46"/>
    </row>
    <row r="19" spans="1:13" x14ac:dyDescent="0.2">
      <c r="A19" s="46"/>
      <c r="B19" s="46"/>
      <c r="C19" s="46"/>
      <c r="D19" s="46"/>
      <c r="E19" s="46"/>
      <c r="F19" s="46"/>
      <c r="G19" s="46"/>
      <c r="H19" s="46"/>
      <c r="I19" s="46"/>
      <c r="J19" s="46"/>
      <c r="K19" s="46"/>
      <c r="L19" s="46"/>
      <c r="M19" s="46"/>
    </row>
    <row r="20" spans="1:13" ht="12.75" customHeight="1" x14ac:dyDescent="0.2">
      <c r="A20" s="100" t="s">
        <v>261</v>
      </c>
      <c r="B20" s="100"/>
      <c r="C20" s="100"/>
      <c r="D20" s="100"/>
      <c r="E20" s="100"/>
      <c r="F20" s="100"/>
      <c r="G20" s="100"/>
      <c r="H20" s="100"/>
      <c r="I20" s="100"/>
      <c r="J20" s="100"/>
      <c r="K20" s="100"/>
      <c r="L20" s="100"/>
      <c r="M20" s="100"/>
    </row>
    <row r="21" spans="1:13" ht="12.75" customHeight="1" x14ac:dyDescent="0.2">
      <c r="A21" s="100" t="s">
        <v>265</v>
      </c>
      <c r="B21" s="100"/>
      <c r="C21" s="100"/>
      <c r="D21" s="100"/>
      <c r="E21" s="100"/>
      <c r="F21" s="100"/>
      <c r="G21" s="100"/>
      <c r="H21" s="100"/>
      <c r="I21" s="100"/>
      <c r="J21" s="100"/>
      <c r="K21" s="100"/>
      <c r="L21" s="100"/>
      <c r="M21" s="100"/>
    </row>
    <row r="22" spans="1:13" ht="12.75" customHeight="1" x14ac:dyDescent="0.2">
      <c r="A22" s="100" t="s">
        <v>262</v>
      </c>
      <c r="B22" s="100"/>
      <c r="C22" s="100"/>
      <c r="D22" s="100"/>
      <c r="E22" s="100"/>
      <c r="F22" s="100"/>
      <c r="G22" s="100"/>
      <c r="H22" s="100"/>
      <c r="I22" s="100"/>
      <c r="J22" s="100"/>
      <c r="K22" s="100"/>
      <c r="L22" s="100"/>
      <c r="M22" s="100"/>
    </row>
    <row r="23" spans="1:13" ht="12.75" customHeight="1" x14ac:dyDescent="0.2">
      <c r="A23" s="100" t="s">
        <v>263</v>
      </c>
      <c r="B23" s="100"/>
      <c r="C23" s="100"/>
      <c r="D23" s="100"/>
      <c r="E23" s="100"/>
      <c r="F23" s="100"/>
      <c r="G23" s="100"/>
      <c r="H23" s="100"/>
      <c r="I23" s="100"/>
      <c r="J23" s="100"/>
      <c r="K23" s="100"/>
      <c r="L23" s="100"/>
      <c r="M23" s="100"/>
    </row>
    <row r="24" spans="1:13" ht="12.75" customHeight="1" x14ac:dyDescent="0.2">
      <c r="A24" s="100" t="s">
        <v>264</v>
      </c>
      <c r="B24" s="100"/>
      <c r="C24" s="100"/>
      <c r="D24" s="100"/>
      <c r="E24" s="100"/>
      <c r="F24" s="100"/>
      <c r="G24" s="100"/>
      <c r="H24" s="100"/>
      <c r="I24" s="100"/>
      <c r="J24" s="100"/>
      <c r="K24" s="100"/>
      <c r="L24" s="100"/>
      <c r="M24" s="100"/>
    </row>
    <row r="25" spans="1:13" x14ac:dyDescent="0.2">
      <c r="A25" s="46"/>
      <c r="B25" s="46"/>
      <c r="C25" s="46"/>
      <c r="D25" s="46"/>
      <c r="E25" s="46"/>
      <c r="F25" s="46"/>
      <c r="G25" s="46"/>
      <c r="H25" s="46"/>
      <c r="I25" s="46"/>
      <c r="J25" s="46"/>
      <c r="K25" s="46"/>
      <c r="L25" s="46"/>
      <c r="M25" s="46"/>
    </row>
    <row r="26" spans="1:13" ht="27.75" customHeight="1" x14ac:dyDescent="0.2">
      <c r="A26" s="100" t="s">
        <v>266</v>
      </c>
      <c r="B26" s="100"/>
      <c r="C26" s="100"/>
      <c r="D26" s="100"/>
      <c r="E26" s="100"/>
      <c r="F26" s="100"/>
      <c r="G26" s="100"/>
      <c r="H26" s="100"/>
      <c r="I26" s="100"/>
      <c r="J26" s="100"/>
      <c r="K26" s="100"/>
      <c r="L26" s="100"/>
      <c r="M26" s="100"/>
    </row>
    <row r="27" spans="1:13" x14ac:dyDescent="0.2">
      <c r="A27" s="46"/>
      <c r="B27" s="46"/>
      <c r="C27" s="46"/>
      <c r="D27" s="46"/>
      <c r="E27" s="46"/>
      <c r="F27" s="46"/>
      <c r="G27" s="46"/>
      <c r="H27" s="46"/>
      <c r="I27" s="46"/>
      <c r="J27" s="46"/>
      <c r="K27" s="46"/>
      <c r="L27" s="46"/>
      <c r="M27" s="46"/>
    </row>
    <row r="28" spans="1:13" ht="30.75" customHeight="1" x14ac:dyDescent="0.2">
      <c r="A28" s="100" t="s">
        <v>267</v>
      </c>
      <c r="B28" s="100"/>
      <c r="C28" s="100"/>
      <c r="D28" s="100"/>
      <c r="E28" s="100"/>
      <c r="F28" s="100"/>
      <c r="G28" s="100"/>
      <c r="H28" s="100"/>
      <c r="I28" s="100"/>
      <c r="J28" s="100"/>
      <c r="K28" s="100"/>
      <c r="L28" s="100"/>
      <c r="M28" s="100"/>
    </row>
    <row r="29" spans="1:13" x14ac:dyDescent="0.2">
      <c r="B29" s="98"/>
      <c r="C29" s="98"/>
      <c r="D29" s="98"/>
      <c r="E29" s="98"/>
      <c r="F29" s="98"/>
      <c r="G29" s="98"/>
      <c r="H29" s="98"/>
    </row>
    <row r="34" spans="1:1" ht="27.75" customHeight="1" x14ac:dyDescent="0.2">
      <c r="A34" t="s">
        <v>268</v>
      </c>
    </row>
    <row r="35" spans="1:1" ht="27.75" customHeight="1" x14ac:dyDescent="0.2">
      <c r="A35" t="s">
        <v>269</v>
      </c>
    </row>
    <row r="36" spans="1:1" ht="27.75" customHeight="1" x14ac:dyDescent="0.2">
      <c r="A36" t="s">
        <v>270</v>
      </c>
    </row>
    <row r="37" spans="1:1" ht="27.75" customHeight="1" x14ac:dyDescent="0.2"/>
  </sheetData>
  <mergeCells count="14">
    <mergeCell ref="A22:M22"/>
    <mergeCell ref="A23:M23"/>
    <mergeCell ref="A24:M24"/>
    <mergeCell ref="A26:M26"/>
    <mergeCell ref="A28:M28"/>
    <mergeCell ref="A16:M16"/>
    <mergeCell ref="A20:M20"/>
    <mergeCell ref="A21:M21"/>
    <mergeCell ref="A7:M10"/>
    <mergeCell ref="B1:H6"/>
    <mergeCell ref="A11:M11"/>
    <mergeCell ref="A12:M12"/>
    <mergeCell ref="A13:M13"/>
    <mergeCell ref="A15:M15"/>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6"/>
  <sheetViews>
    <sheetView topLeftCell="A20" zoomScale="70" zoomScaleNormal="70" workbookViewId="0">
      <selection activeCell="A32" sqref="A32"/>
    </sheetView>
  </sheetViews>
  <sheetFormatPr defaultRowHeight="12.75" x14ac:dyDescent="0.2"/>
  <cols>
    <col min="1" max="1" width="35.28515625" customWidth="1"/>
    <col min="2" max="2" width="62.140625" customWidth="1"/>
    <col min="3" max="3" width="20.140625" bestFit="1" customWidth="1"/>
    <col min="4" max="4" width="45.7109375" customWidth="1"/>
    <col min="5" max="5" width="20.140625" bestFit="1" customWidth="1"/>
    <col min="6" max="6" width="83.140625" bestFit="1" customWidth="1"/>
    <col min="7" max="7" width="7.140625" bestFit="1" customWidth="1"/>
    <col min="8" max="8" width="71.140625" bestFit="1" customWidth="1"/>
    <col min="9" max="9" width="7.140625" bestFit="1" customWidth="1"/>
    <col min="10" max="10" width="74.5703125" bestFit="1" customWidth="1"/>
    <col min="11" max="11" width="7.140625" bestFit="1" customWidth="1"/>
    <col min="12" max="12" width="60" bestFit="1" customWidth="1"/>
    <col min="13" max="13" width="7.140625" bestFit="1" customWidth="1"/>
    <col min="14" max="14" width="42.42578125" bestFit="1" customWidth="1"/>
    <col min="15" max="15" width="7.140625" bestFit="1" customWidth="1"/>
    <col min="16" max="16" width="38.140625" bestFit="1" customWidth="1"/>
    <col min="17" max="17" width="7.140625" bestFit="1" customWidth="1"/>
    <col min="18" max="18" width="63" bestFit="1" customWidth="1"/>
    <col min="19" max="19" width="7.140625" bestFit="1" customWidth="1"/>
    <col min="20" max="20" width="56" bestFit="1" customWidth="1"/>
    <col min="21" max="21" width="7.140625" bestFit="1" customWidth="1"/>
    <col min="22" max="22" width="66.85546875" bestFit="1" customWidth="1"/>
    <col min="23" max="23" width="7.140625" bestFit="1" customWidth="1"/>
  </cols>
  <sheetData>
    <row r="1" spans="1:23" ht="14.25" x14ac:dyDescent="0.2">
      <c r="A1" s="50" t="s">
        <v>210</v>
      </c>
      <c r="B1" s="50"/>
      <c r="C1" s="50"/>
      <c r="D1" s="50"/>
      <c r="E1" s="50"/>
      <c r="F1" s="50"/>
      <c r="G1" s="50"/>
      <c r="H1" s="50"/>
      <c r="I1" s="50"/>
      <c r="J1" s="50"/>
      <c r="K1" s="50"/>
      <c r="L1" s="50"/>
      <c r="M1" s="50"/>
      <c r="N1" s="50"/>
      <c r="O1" s="50"/>
      <c r="P1" s="50"/>
      <c r="Q1" s="50"/>
      <c r="R1" s="50"/>
      <c r="S1" s="50"/>
      <c r="T1" s="50"/>
      <c r="U1" s="50"/>
      <c r="V1" s="50"/>
      <c r="W1" s="50"/>
    </row>
    <row r="2" spans="1:23" ht="14.25" x14ac:dyDescent="0.2">
      <c r="A2" s="50" t="s">
        <v>259</v>
      </c>
      <c r="B2" s="50"/>
      <c r="C2" s="50"/>
      <c r="D2" s="50"/>
      <c r="E2" s="50"/>
      <c r="F2" s="50"/>
      <c r="G2" s="50"/>
      <c r="H2" s="50"/>
      <c r="I2" s="50"/>
      <c r="J2" s="50"/>
      <c r="K2" s="50"/>
      <c r="L2" s="50"/>
      <c r="M2" s="50"/>
      <c r="N2" s="50"/>
      <c r="O2" s="50"/>
      <c r="P2" s="50"/>
      <c r="Q2" s="50"/>
      <c r="R2" s="50"/>
      <c r="S2" s="50"/>
      <c r="T2" s="50"/>
      <c r="U2" s="50"/>
      <c r="V2" s="50"/>
      <c r="W2" s="50"/>
    </row>
    <row r="3" spans="1:23" ht="14.25" x14ac:dyDescent="0.2">
      <c r="A3" s="50" t="s">
        <v>125</v>
      </c>
      <c r="B3" s="50"/>
      <c r="C3" s="50"/>
      <c r="D3" s="50"/>
      <c r="E3" s="50"/>
      <c r="F3" s="50"/>
      <c r="G3" s="50"/>
      <c r="H3" s="50"/>
      <c r="I3" s="50"/>
      <c r="J3" s="50"/>
      <c r="K3" s="50"/>
      <c r="L3" s="50"/>
      <c r="M3" s="50"/>
      <c r="N3" s="50"/>
      <c r="O3" s="50"/>
      <c r="P3" s="50"/>
      <c r="Q3" s="50"/>
      <c r="R3" s="50"/>
      <c r="S3" s="50"/>
      <c r="T3" s="50"/>
      <c r="U3" s="50"/>
      <c r="V3" s="50"/>
      <c r="W3" s="50"/>
    </row>
    <row r="4" spans="1:23" ht="14.25" x14ac:dyDescent="0.2">
      <c r="A4" s="50" t="s">
        <v>126</v>
      </c>
      <c r="B4" s="50"/>
      <c r="C4" s="50"/>
      <c r="D4" s="50"/>
      <c r="E4" s="50"/>
      <c r="F4" s="50"/>
      <c r="G4" s="50"/>
      <c r="H4" s="50"/>
      <c r="I4" s="50"/>
      <c r="J4" s="50"/>
      <c r="K4" s="50"/>
      <c r="L4" s="50"/>
      <c r="M4" s="50"/>
      <c r="N4" s="50"/>
      <c r="O4" s="50"/>
      <c r="P4" s="50"/>
      <c r="Q4" s="50"/>
      <c r="R4" s="50"/>
      <c r="S4" s="50"/>
      <c r="T4" s="50"/>
      <c r="U4" s="50"/>
      <c r="V4" s="50"/>
      <c r="W4" s="50"/>
    </row>
    <row r="5" spans="1:23" ht="14.25" x14ac:dyDescent="0.2">
      <c r="A5" s="50" t="s">
        <v>127</v>
      </c>
      <c r="B5" s="50"/>
      <c r="C5" s="50"/>
      <c r="D5" s="50"/>
      <c r="E5" s="50"/>
      <c r="F5" s="50"/>
      <c r="G5" s="50"/>
      <c r="H5" s="50"/>
      <c r="I5" s="50"/>
      <c r="J5" s="50"/>
      <c r="K5" s="50"/>
      <c r="L5" s="50"/>
      <c r="M5" s="50"/>
      <c r="N5" s="50"/>
      <c r="O5" s="50"/>
      <c r="P5" s="50"/>
      <c r="Q5" s="50"/>
      <c r="R5" s="50"/>
      <c r="S5" s="50"/>
      <c r="T5" s="50"/>
      <c r="U5" s="50"/>
      <c r="V5" s="50"/>
      <c r="W5" s="50"/>
    </row>
    <row r="6" spans="1:23" ht="14.25" x14ac:dyDescent="0.2">
      <c r="A6" s="50" t="s">
        <v>128</v>
      </c>
      <c r="B6" s="50"/>
      <c r="C6" s="50"/>
      <c r="D6" s="50"/>
      <c r="E6" s="50"/>
      <c r="F6" s="50"/>
      <c r="G6" s="50"/>
      <c r="H6" s="50"/>
      <c r="I6" s="50"/>
      <c r="J6" s="50"/>
      <c r="K6" s="50"/>
      <c r="L6" s="50"/>
      <c r="M6" s="50"/>
      <c r="N6" s="50"/>
      <c r="O6" s="50"/>
      <c r="P6" s="50"/>
      <c r="Q6" s="50"/>
      <c r="R6" s="50"/>
      <c r="S6" s="50"/>
      <c r="T6" s="50"/>
      <c r="U6" s="50"/>
      <c r="V6" s="50"/>
      <c r="W6" s="50"/>
    </row>
    <row r="7" spans="1:23" ht="14.25" x14ac:dyDescent="0.2">
      <c r="A7" s="51" t="s">
        <v>129</v>
      </c>
      <c r="B7" s="50"/>
      <c r="C7" s="50"/>
      <c r="D7" s="50"/>
      <c r="E7" s="50"/>
      <c r="F7" s="50"/>
      <c r="G7" s="50"/>
      <c r="H7" s="50"/>
      <c r="I7" s="50"/>
      <c r="J7" s="50"/>
      <c r="K7" s="50"/>
      <c r="L7" s="50"/>
      <c r="M7" s="50"/>
      <c r="N7" s="50"/>
      <c r="O7" s="50"/>
      <c r="P7" s="50"/>
      <c r="Q7" s="50"/>
      <c r="R7" s="50"/>
      <c r="S7" s="50"/>
      <c r="T7" s="50"/>
      <c r="U7" s="50"/>
      <c r="V7" s="50"/>
      <c r="W7" s="50"/>
    </row>
    <row r="8" spans="1:23" ht="14.25" x14ac:dyDescent="0.2">
      <c r="A8" s="51" t="s">
        <v>130</v>
      </c>
      <c r="B8" s="50"/>
      <c r="C8" s="50"/>
      <c r="D8" s="50"/>
      <c r="E8" s="50"/>
      <c r="F8" s="50"/>
      <c r="G8" s="50"/>
      <c r="H8" s="50"/>
      <c r="I8" s="50"/>
      <c r="J8" s="50"/>
      <c r="K8" s="50"/>
      <c r="L8" s="50"/>
      <c r="M8" s="50"/>
      <c r="N8" s="50"/>
      <c r="O8" s="50"/>
      <c r="P8" s="50"/>
      <c r="Q8" s="50"/>
      <c r="R8" s="50"/>
      <c r="S8" s="50"/>
      <c r="T8" s="50"/>
      <c r="U8" s="50"/>
      <c r="V8" s="50"/>
      <c r="W8" s="50"/>
    </row>
    <row r="9" spans="1:23" ht="14.25" x14ac:dyDescent="0.2">
      <c r="A9" s="51" t="s">
        <v>131</v>
      </c>
      <c r="B9" s="50"/>
      <c r="C9" s="50"/>
      <c r="D9" s="50"/>
      <c r="E9" s="50"/>
      <c r="F9" s="50"/>
      <c r="G9" s="50"/>
      <c r="H9" s="50"/>
      <c r="I9" s="50"/>
      <c r="J9" s="50"/>
      <c r="K9" s="50"/>
      <c r="L9" s="50"/>
      <c r="M9" s="50"/>
      <c r="N9" s="50"/>
      <c r="O9" s="50"/>
      <c r="P9" s="50"/>
      <c r="Q9" s="50"/>
      <c r="R9" s="50"/>
      <c r="S9" s="50"/>
      <c r="T9" s="50"/>
      <c r="U9" s="50"/>
      <c r="V9" s="50"/>
      <c r="W9" s="50"/>
    </row>
    <row r="10" spans="1:23" ht="14.25" x14ac:dyDescent="0.2">
      <c r="A10" s="51"/>
      <c r="B10" s="50"/>
      <c r="C10" s="50"/>
      <c r="D10" s="50"/>
      <c r="E10" s="50"/>
      <c r="F10" s="50"/>
      <c r="G10" s="50"/>
      <c r="H10" s="50"/>
      <c r="I10" s="50"/>
      <c r="J10" s="50"/>
      <c r="K10" s="50"/>
      <c r="L10" s="50"/>
      <c r="M10" s="50"/>
      <c r="N10" s="50"/>
      <c r="O10" s="50"/>
      <c r="P10" s="50"/>
      <c r="Q10" s="50"/>
      <c r="R10" s="50"/>
      <c r="S10" s="50"/>
      <c r="T10" s="50"/>
      <c r="U10" s="50"/>
      <c r="V10" s="50"/>
      <c r="W10" s="50"/>
    </row>
    <row r="11" spans="1:23" ht="14.25" x14ac:dyDescent="0.2">
      <c r="A11" s="50" t="s">
        <v>132</v>
      </c>
      <c r="B11" s="50"/>
      <c r="C11" s="50"/>
      <c r="D11" s="50"/>
      <c r="E11" s="50"/>
      <c r="F11" s="50"/>
      <c r="G11" s="50"/>
      <c r="H11" s="50"/>
      <c r="I11" s="50"/>
      <c r="J11" s="50"/>
      <c r="K11" s="50"/>
      <c r="L11" s="50"/>
      <c r="M11" s="50"/>
      <c r="N11" s="50"/>
      <c r="O11" s="50"/>
      <c r="P11" s="50"/>
      <c r="Q11" s="50"/>
      <c r="R11" s="50"/>
      <c r="S11" s="50"/>
      <c r="T11" s="50"/>
      <c r="U11" s="50"/>
      <c r="V11" s="50"/>
      <c r="W11" s="50"/>
    </row>
    <row r="12" spans="1:23" ht="14.25" x14ac:dyDescent="0.2">
      <c r="A12" s="50" t="s">
        <v>133</v>
      </c>
      <c r="B12" s="50"/>
      <c r="C12" s="50"/>
      <c r="D12" s="50"/>
      <c r="E12" s="50"/>
      <c r="F12" s="50"/>
      <c r="G12" s="50"/>
      <c r="H12" s="50"/>
      <c r="I12" s="50"/>
      <c r="J12" s="50"/>
      <c r="K12" s="50"/>
      <c r="L12" s="50"/>
      <c r="M12" s="50"/>
      <c r="N12" s="50"/>
      <c r="O12" s="50"/>
      <c r="P12" s="50"/>
      <c r="Q12" s="50"/>
      <c r="R12" s="50"/>
      <c r="S12" s="50"/>
      <c r="T12" s="50"/>
      <c r="U12" s="50"/>
      <c r="V12" s="50"/>
      <c r="W12" s="50"/>
    </row>
    <row r="13" spans="1:23" ht="15" thickBot="1" x14ac:dyDescent="0.25">
      <c r="A13" s="50"/>
      <c r="B13" s="50"/>
      <c r="C13" s="50"/>
      <c r="D13" s="50"/>
      <c r="E13" s="50"/>
      <c r="F13" s="50"/>
      <c r="G13" s="50"/>
      <c r="H13" s="50"/>
      <c r="I13" s="50"/>
      <c r="J13" s="50"/>
      <c r="K13" s="50"/>
      <c r="L13" s="50"/>
      <c r="M13" s="50"/>
      <c r="N13" s="50"/>
      <c r="O13" s="50"/>
      <c r="P13" s="50"/>
      <c r="Q13" s="50"/>
      <c r="R13" s="50"/>
      <c r="S13" s="50"/>
      <c r="T13" s="50"/>
      <c r="U13" s="50"/>
      <c r="V13" s="50"/>
      <c r="W13" s="50"/>
    </row>
    <row r="14" spans="1:23" ht="15.75" thickBot="1" x14ac:dyDescent="0.25">
      <c r="A14" s="52" t="s">
        <v>134</v>
      </c>
      <c r="B14" s="53" t="s">
        <v>135</v>
      </c>
      <c r="C14" s="53" t="s">
        <v>136</v>
      </c>
      <c r="D14" s="53" t="s">
        <v>137</v>
      </c>
      <c r="E14" s="53" t="s">
        <v>136</v>
      </c>
      <c r="F14" s="54"/>
      <c r="G14" s="54"/>
      <c r="H14" s="54"/>
      <c r="I14" s="54"/>
      <c r="J14" s="54"/>
      <c r="K14" s="54"/>
      <c r="L14" s="54"/>
      <c r="M14" s="54"/>
      <c r="N14" s="54"/>
      <c r="O14" s="54"/>
      <c r="P14" s="54"/>
      <c r="Q14" s="54"/>
      <c r="R14" s="54"/>
      <c r="S14" s="54"/>
      <c r="T14" s="54"/>
      <c r="U14" s="54"/>
      <c r="V14" s="54"/>
      <c r="W14" s="54"/>
    </row>
    <row r="15" spans="1:23" ht="74.25" thickBot="1" x14ac:dyDescent="0.25">
      <c r="A15" s="55" t="s">
        <v>138</v>
      </c>
      <c r="B15" s="56" t="s">
        <v>139</v>
      </c>
      <c r="C15" s="55" t="s">
        <v>140</v>
      </c>
      <c r="D15" s="57" t="s">
        <v>141</v>
      </c>
      <c r="E15" s="55" t="s">
        <v>142</v>
      </c>
      <c r="F15" s="50"/>
      <c r="G15" s="50"/>
      <c r="H15" s="50"/>
      <c r="I15" s="50"/>
      <c r="J15" s="50"/>
      <c r="K15" s="50"/>
      <c r="L15" s="50"/>
      <c r="M15" s="50"/>
      <c r="N15" s="50"/>
      <c r="O15" s="50"/>
      <c r="P15" s="50"/>
      <c r="Q15" s="50"/>
      <c r="R15" s="50"/>
      <c r="S15" s="50"/>
      <c r="T15" s="50"/>
      <c r="U15" s="50"/>
      <c r="V15" s="50"/>
      <c r="W15" s="50"/>
    </row>
    <row r="16" spans="1:23" ht="117.75" thickBot="1" x14ac:dyDescent="0.25">
      <c r="A16" s="58" t="s">
        <v>143</v>
      </c>
      <c r="B16" s="59" t="s">
        <v>144</v>
      </c>
      <c r="C16" s="58" t="s">
        <v>140</v>
      </c>
      <c r="D16" s="59" t="s">
        <v>145</v>
      </c>
      <c r="E16" s="58" t="s">
        <v>140</v>
      </c>
      <c r="F16" s="50"/>
      <c r="G16" s="50"/>
      <c r="H16" s="50"/>
      <c r="I16" s="50"/>
      <c r="J16" s="50"/>
      <c r="K16" s="50"/>
      <c r="L16" s="50"/>
      <c r="M16" s="50"/>
      <c r="N16" s="50"/>
      <c r="O16" s="50"/>
      <c r="P16" s="50"/>
      <c r="Q16" s="50"/>
      <c r="R16" s="50"/>
      <c r="S16" s="50"/>
      <c r="T16" s="50"/>
      <c r="U16" s="50"/>
      <c r="V16" s="50"/>
      <c r="W16" s="50"/>
    </row>
    <row r="17" spans="1:23" ht="44.25" x14ac:dyDescent="0.2">
      <c r="A17" s="55" t="s">
        <v>146</v>
      </c>
      <c r="B17" s="60" t="s">
        <v>147</v>
      </c>
      <c r="C17" s="55" t="s">
        <v>148</v>
      </c>
      <c r="D17" s="61" t="s">
        <v>149</v>
      </c>
      <c r="E17" s="55" t="s">
        <v>148</v>
      </c>
      <c r="F17" s="50"/>
      <c r="G17" s="50"/>
      <c r="H17" s="50"/>
      <c r="I17" s="50"/>
      <c r="J17" s="50"/>
      <c r="K17" s="50"/>
      <c r="L17" s="50"/>
      <c r="M17" s="50"/>
      <c r="N17" s="50"/>
      <c r="O17" s="50"/>
      <c r="P17" s="50"/>
      <c r="Q17" s="50"/>
      <c r="R17" s="50"/>
      <c r="S17" s="50"/>
      <c r="T17" s="50"/>
      <c r="U17" s="50"/>
      <c r="V17" s="50"/>
      <c r="W17" s="50"/>
    </row>
    <row r="18" spans="1:23" ht="14.25" x14ac:dyDescent="0.2">
      <c r="A18" s="50"/>
      <c r="B18" s="50"/>
      <c r="C18" s="50"/>
      <c r="D18" s="50"/>
      <c r="E18" s="50"/>
      <c r="F18" s="50"/>
      <c r="G18" s="50"/>
      <c r="H18" s="50"/>
      <c r="I18" s="50"/>
      <c r="J18" s="50"/>
      <c r="K18" s="50"/>
      <c r="L18" s="50"/>
      <c r="M18" s="50"/>
      <c r="N18" s="50"/>
      <c r="O18" s="50"/>
      <c r="P18" s="50"/>
      <c r="Q18" s="50"/>
      <c r="R18" s="50"/>
      <c r="S18" s="50"/>
      <c r="T18" s="50"/>
      <c r="U18" s="50"/>
      <c r="V18" s="50"/>
      <c r="W18" s="50"/>
    </row>
    <row r="19" spans="1:23" ht="14.25" x14ac:dyDescent="0.2">
      <c r="A19" s="50"/>
      <c r="B19" s="50"/>
      <c r="C19" s="50"/>
      <c r="D19" s="50"/>
      <c r="E19" s="50"/>
      <c r="F19" s="50"/>
      <c r="G19" s="50"/>
      <c r="H19" s="50"/>
      <c r="I19" s="50"/>
      <c r="J19" s="50"/>
      <c r="K19" s="50"/>
      <c r="L19" s="50"/>
      <c r="M19" s="50"/>
      <c r="N19" s="50"/>
      <c r="O19" s="50"/>
      <c r="P19" s="50"/>
      <c r="Q19" s="50"/>
      <c r="R19" s="50"/>
      <c r="S19" s="50"/>
      <c r="T19" s="50"/>
      <c r="U19" s="50"/>
      <c r="V19" s="50"/>
      <c r="W19" s="50"/>
    </row>
    <row r="20" spans="1:23" ht="15.75" thickBot="1" x14ac:dyDescent="0.25">
      <c r="A20" s="62" t="s">
        <v>150</v>
      </c>
      <c r="B20" s="63"/>
      <c r="C20" s="63"/>
      <c r="D20" s="63"/>
      <c r="E20" s="63"/>
      <c r="F20" s="63"/>
      <c r="G20" s="63"/>
      <c r="H20" s="63"/>
      <c r="I20" s="63"/>
      <c r="J20" s="63"/>
      <c r="K20" s="63"/>
      <c r="L20" s="63"/>
      <c r="M20" s="63"/>
      <c r="N20" s="63"/>
      <c r="O20" s="63"/>
      <c r="P20" s="63"/>
      <c r="Q20" s="63"/>
      <c r="R20" s="63"/>
      <c r="S20" s="63"/>
      <c r="T20" s="63"/>
      <c r="U20" s="63"/>
      <c r="V20" s="63"/>
      <c r="W20" s="63"/>
    </row>
    <row r="21" spans="1:23" ht="115.5" customHeight="1" thickBot="1" x14ac:dyDescent="0.25">
      <c r="A21" s="64" t="s">
        <v>134</v>
      </c>
      <c r="B21" s="65" t="s">
        <v>135</v>
      </c>
      <c r="C21" s="65" t="s">
        <v>136</v>
      </c>
      <c r="D21" s="65" t="s">
        <v>137</v>
      </c>
      <c r="E21" s="65" t="s">
        <v>136</v>
      </c>
      <c r="F21" s="65" t="s">
        <v>151</v>
      </c>
      <c r="G21" s="65" t="s">
        <v>136</v>
      </c>
      <c r="H21" s="65" t="s">
        <v>152</v>
      </c>
      <c r="I21" s="65" t="s">
        <v>136</v>
      </c>
      <c r="J21" s="66" t="s">
        <v>153</v>
      </c>
      <c r="K21" s="65" t="s">
        <v>136</v>
      </c>
      <c r="L21" s="65" t="s">
        <v>154</v>
      </c>
      <c r="M21" s="65" t="s">
        <v>136</v>
      </c>
      <c r="N21" s="65" t="s">
        <v>155</v>
      </c>
      <c r="O21" s="65" t="s">
        <v>136</v>
      </c>
      <c r="P21" s="65" t="s">
        <v>156</v>
      </c>
      <c r="Q21" s="65" t="s">
        <v>136</v>
      </c>
      <c r="R21" s="65" t="s">
        <v>157</v>
      </c>
      <c r="S21" s="65" t="s">
        <v>136</v>
      </c>
      <c r="T21" s="65" t="s">
        <v>158</v>
      </c>
      <c r="U21" s="65" t="s">
        <v>136</v>
      </c>
      <c r="V21" s="65" t="s">
        <v>159</v>
      </c>
      <c r="W21" s="65" t="s">
        <v>136</v>
      </c>
    </row>
    <row r="22" spans="1:23" ht="86.25" thickBot="1" x14ac:dyDescent="0.25">
      <c r="A22" s="55" t="s">
        <v>138</v>
      </c>
      <c r="B22" s="57" t="s">
        <v>160</v>
      </c>
      <c r="C22" s="55"/>
      <c r="D22" s="57" t="s">
        <v>141</v>
      </c>
      <c r="E22" s="55"/>
      <c r="F22" s="57" t="s">
        <v>161</v>
      </c>
      <c r="G22" s="55"/>
      <c r="H22" s="67" t="s">
        <v>162</v>
      </c>
      <c r="I22" s="55"/>
      <c r="J22" s="67" t="s">
        <v>163</v>
      </c>
      <c r="K22" s="55"/>
      <c r="L22" s="67" t="s">
        <v>164</v>
      </c>
      <c r="M22" s="55"/>
      <c r="N22" s="67" t="s">
        <v>165</v>
      </c>
      <c r="O22" s="68"/>
      <c r="P22" s="67" t="s">
        <v>165</v>
      </c>
      <c r="Q22" s="55"/>
      <c r="R22" s="67" t="s">
        <v>166</v>
      </c>
      <c r="S22" s="55"/>
      <c r="T22" s="57" t="s">
        <v>167</v>
      </c>
      <c r="U22" s="55"/>
      <c r="V22" s="69" t="s">
        <v>168</v>
      </c>
      <c r="W22" s="55"/>
    </row>
    <row r="23" spans="1:23" ht="129" thickBot="1" x14ac:dyDescent="0.25">
      <c r="A23" s="58" t="s">
        <v>143</v>
      </c>
      <c r="B23" s="59" t="s">
        <v>169</v>
      </c>
      <c r="C23" s="58"/>
      <c r="D23" s="59" t="s">
        <v>170</v>
      </c>
      <c r="E23" s="58"/>
      <c r="F23" s="59" t="s">
        <v>171</v>
      </c>
      <c r="G23" s="58"/>
      <c r="H23" s="59" t="s">
        <v>172</v>
      </c>
      <c r="I23" s="58"/>
      <c r="J23" s="59" t="s">
        <v>173</v>
      </c>
      <c r="K23" s="58"/>
      <c r="L23" s="59" t="s">
        <v>174</v>
      </c>
      <c r="M23" s="58"/>
      <c r="N23" s="59" t="s">
        <v>175</v>
      </c>
      <c r="O23" s="58"/>
      <c r="P23" s="59" t="s">
        <v>176</v>
      </c>
      <c r="Q23" s="58"/>
      <c r="R23" s="59" t="s">
        <v>177</v>
      </c>
      <c r="S23" s="58"/>
      <c r="T23" s="59" t="s">
        <v>178</v>
      </c>
      <c r="U23" s="58"/>
      <c r="V23" s="59" t="s">
        <v>179</v>
      </c>
      <c r="W23" s="58"/>
    </row>
    <row r="24" spans="1:23" ht="71.25" x14ac:dyDescent="0.2">
      <c r="A24" s="55" t="s">
        <v>146</v>
      </c>
      <c r="B24" s="61" t="s">
        <v>147</v>
      </c>
      <c r="C24" s="55"/>
      <c r="D24" s="61" t="s">
        <v>180</v>
      </c>
      <c r="E24" s="55"/>
      <c r="F24" s="61" t="s">
        <v>181</v>
      </c>
      <c r="G24" s="68"/>
      <c r="H24" s="70" t="s">
        <v>182</v>
      </c>
      <c r="I24" s="55"/>
      <c r="J24" s="70" t="s">
        <v>183</v>
      </c>
      <c r="K24" s="55"/>
      <c r="L24" s="70" t="s">
        <v>184</v>
      </c>
      <c r="M24" s="55"/>
      <c r="N24" s="70" t="s">
        <v>185</v>
      </c>
      <c r="O24" s="55"/>
      <c r="P24" s="70" t="s">
        <v>186</v>
      </c>
      <c r="Q24" s="55"/>
      <c r="R24" s="61" t="s">
        <v>187</v>
      </c>
      <c r="S24" s="55"/>
      <c r="T24" s="69" t="s">
        <v>188</v>
      </c>
      <c r="U24" s="55"/>
      <c r="V24" s="61" t="s">
        <v>189</v>
      </c>
      <c r="W24" s="55"/>
    </row>
    <row r="25" spans="1:23" ht="14.25" x14ac:dyDescent="0.2">
      <c r="A25" s="50"/>
      <c r="B25" s="50"/>
      <c r="C25" s="50"/>
      <c r="D25" s="50"/>
      <c r="E25" s="50"/>
      <c r="F25" s="50"/>
      <c r="G25" s="50"/>
      <c r="H25" s="50"/>
      <c r="I25" s="50"/>
      <c r="J25" s="50"/>
      <c r="K25" s="50"/>
      <c r="L25" s="50"/>
      <c r="M25" s="50"/>
      <c r="N25" s="50"/>
      <c r="O25" s="50"/>
      <c r="P25" s="50"/>
      <c r="Q25" s="50"/>
      <c r="R25" s="50"/>
      <c r="S25" s="50"/>
      <c r="T25" s="50"/>
      <c r="U25" s="50"/>
      <c r="V25" s="50"/>
      <c r="W25" s="50"/>
    </row>
    <row r="26" spans="1:23" ht="15.75" thickBot="1" x14ac:dyDescent="0.3">
      <c r="A26" s="71" t="s">
        <v>190</v>
      </c>
      <c r="B26" s="50"/>
      <c r="C26" s="50"/>
      <c r="D26" s="50"/>
      <c r="E26" s="50"/>
      <c r="F26" s="50"/>
      <c r="G26" s="50"/>
      <c r="H26" s="50"/>
      <c r="I26" s="50"/>
      <c r="J26" s="50"/>
      <c r="K26" s="50"/>
      <c r="L26" s="50"/>
      <c r="M26" s="50"/>
      <c r="N26" s="50"/>
      <c r="O26" s="50"/>
      <c r="P26" s="50"/>
      <c r="Q26" s="50"/>
      <c r="R26" s="50"/>
      <c r="S26" s="50"/>
      <c r="T26" s="50"/>
      <c r="U26" s="50"/>
      <c r="V26" s="50"/>
      <c r="W26" s="50"/>
    </row>
    <row r="27" spans="1:23" ht="132" customHeight="1" thickBot="1" x14ac:dyDescent="0.25">
      <c r="A27" s="72" t="s">
        <v>134</v>
      </c>
      <c r="B27" s="73" t="s">
        <v>13</v>
      </c>
      <c r="C27" s="65" t="s">
        <v>136</v>
      </c>
      <c r="D27" s="73" t="s">
        <v>191</v>
      </c>
      <c r="E27" s="65" t="s">
        <v>136</v>
      </c>
      <c r="F27" s="73" t="s">
        <v>192</v>
      </c>
      <c r="G27" s="65" t="s">
        <v>136</v>
      </c>
      <c r="H27" s="73" t="s">
        <v>193</v>
      </c>
      <c r="I27" s="65" t="s">
        <v>136</v>
      </c>
      <c r="J27" s="73" t="s">
        <v>194</v>
      </c>
      <c r="K27" s="65" t="s">
        <v>136</v>
      </c>
      <c r="L27" s="73" t="s">
        <v>195</v>
      </c>
      <c r="M27" s="65" t="s">
        <v>136</v>
      </c>
      <c r="N27" s="50"/>
      <c r="O27" s="50"/>
      <c r="P27" s="50"/>
      <c r="Q27" s="50"/>
      <c r="R27" s="50"/>
      <c r="S27" s="50"/>
      <c r="T27" s="50"/>
      <c r="U27" s="50"/>
      <c r="V27" s="50"/>
      <c r="W27" s="50"/>
    </row>
    <row r="28" spans="1:23" ht="57.75" thickBot="1" x14ac:dyDescent="0.25">
      <c r="A28" s="55" t="s">
        <v>196</v>
      </c>
      <c r="B28" s="74" t="s">
        <v>197</v>
      </c>
      <c r="C28" s="75"/>
      <c r="D28" s="74" t="s">
        <v>198</v>
      </c>
      <c r="E28" s="75"/>
      <c r="F28" s="74" t="s">
        <v>199</v>
      </c>
      <c r="G28" s="75"/>
      <c r="H28" s="74" t="s">
        <v>199</v>
      </c>
      <c r="I28" s="75"/>
      <c r="J28" s="74" t="s">
        <v>200</v>
      </c>
      <c r="K28" s="75"/>
      <c r="L28" s="74" t="s">
        <v>199</v>
      </c>
      <c r="M28" s="75"/>
      <c r="N28" s="50"/>
      <c r="O28" s="50"/>
      <c r="P28" s="50"/>
      <c r="Q28" s="50"/>
      <c r="R28" s="50"/>
      <c r="S28" s="50"/>
      <c r="T28" s="50"/>
      <c r="U28" s="50"/>
      <c r="V28" s="50"/>
      <c r="W28" s="50"/>
    </row>
    <row r="29" spans="1:23" ht="45.75" thickBot="1" x14ac:dyDescent="0.25">
      <c r="A29" s="58" t="s">
        <v>143</v>
      </c>
      <c r="B29" s="76" t="s">
        <v>201</v>
      </c>
      <c r="C29" s="77"/>
      <c r="D29" s="76" t="s">
        <v>202</v>
      </c>
      <c r="E29" s="77"/>
      <c r="F29" s="76" t="s">
        <v>199</v>
      </c>
      <c r="G29" s="77"/>
      <c r="H29" s="76" t="s">
        <v>199</v>
      </c>
      <c r="I29" s="77"/>
      <c r="J29" s="76" t="s">
        <v>203</v>
      </c>
      <c r="K29" s="77"/>
      <c r="L29" s="76" t="s">
        <v>199</v>
      </c>
      <c r="M29" s="77"/>
      <c r="N29" s="50"/>
      <c r="O29" s="50"/>
      <c r="P29" s="50"/>
      <c r="Q29" s="50"/>
      <c r="R29" s="50"/>
      <c r="S29" s="50"/>
      <c r="T29" s="50"/>
      <c r="U29" s="50"/>
      <c r="V29" s="50"/>
      <c r="W29" s="50"/>
    </row>
    <row r="30" spans="1:23" ht="85.5" x14ac:dyDescent="0.2">
      <c r="A30" s="55" t="s">
        <v>146</v>
      </c>
      <c r="B30" s="78" t="s">
        <v>204</v>
      </c>
      <c r="C30" s="79"/>
      <c r="D30" s="80" t="s">
        <v>205</v>
      </c>
      <c r="E30" s="79"/>
      <c r="F30" s="78" t="s">
        <v>206</v>
      </c>
      <c r="G30" s="79"/>
      <c r="H30" s="78" t="s">
        <v>207</v>
      </c>
      <c r="I30" s="79"/>
      <c r="J30" s="78" t="s">
        <v>208</v>
      </c>
      <c r="K30" s="79"/>
      <c r="L30" s="78" t="s">
        <v>209</v>
      </c>
      <c r="M30" s="79"/>
      <c r="N30" s="50"/>
      <c r="O30" s="50"/>
      <c r="P30" s="50"/>
      <c r="Q30" s="50"/>
      <c r="R30" s="50"/>
      <c r="S30" s="50"/>
      <c r="T30" s="50"/>
      <c r="U30" s="50"/>
      <c r="V30" s="50"/>
      <c r="W30" s="50"/>
    </row>
    <row r="31" spans="1:23" ht="14.25" x14ac:dyDescent="0.2">
      <c r="A31" s="50"/>
      <c r="B31" s="50"/>
      <c r="C31" s="50"/>
      <c r="D31" s="50"/>
      <c r="E31" s="50"/>
      <c r="F31" s="50"/>
      <c r="G31" s="50"/>
      <c r="H31" s="50"/>
      <c r="I31" s="50"/>
      <c r="J31" s="50"/>
      <c r="K31" s="50"/>
      <c r="L31" s="50"/>
      <c r="M31" s="50"/>
      <c r="N31" s="50"/>
      <c r="O31" s="50"/>
      <c r="P31" s="50"/>
      <c r="Q31" s="50"/>
      <c r="R31" s="50"/>
      <c r="S31" s="50"/>
      <c r="T31" s="50"/>
      <c r="U31" s="50"/>
      <c r="V31" s="50"/>
      <c r="W31" s="50"/>
    </row>
    <row r="32" spans="1:23" ht="14.25" x14ac:dyDescent="0.2">
      <c r="A32" s="50"/>
      <c r="B32" s="50"/>
      <c r="C32" s="50"/>
      <c r="D32" s="50"/>
      <c r="E32" s="50"/>
      <c r="F32" s="50"/>
      <c r="G32" s="50"/>
      <c r="H32" s="50"/>
      <c r="I32" s="50"/>
      <c r="J32" s="50"/>
      <c r="K32" s="50"/>
      <c r="L32" s="50"/>
      <c r="M32" s="50"/>
      <c r="N32" s="50"/>
      <c r="O32" s="50"/>
      <c r="P32" s="50"/>
      <c r="Q32" s="50"/>
      <c r="R32" s="50"/>
      <c r="S32" s="50"/>
      <c r="T32" s="50"/>
      <c r="U32" s="50"/>
      <c r="V32" s="50"/>
      <c r="W32" s="50"/>
    </row>
    <row r="33" spans="1:23" ht="14.25" x14ac:dyDescent="0.2">
      <c r="A33" s="50"/>
      <c r="B33" s="50"/>
      <c r="C33" s="50"/>
      <c r="D33" s="50"/>
      <c r="E33" s="50"/>
      <c r="F33" s="50"/>
      <c r="G33" s="50"/>
      <c r="H33" s="50"/>
      <c r="I33" s="50"/>
      <c r="J33" s="50"/>
      <c r="K33" s="50"/>
      <c r="L33" s="50"/>
      <c r="M33" s="50"/>
      <c r="N33" s="50"/>
      <c r="O33" s="50"/>
      <c r="P33" s="50"/>
      <c r="Q33" s="50"/>
      <c r="R33" s="50"/>
      <c r="S33" s="50"/>
      <c r="T33" s="50"/>
      <c r="U33" s="50"/>
      <c r="V33" s="50"/>
      <c r="W33" s="50"/>
    </row>
    <row r="34" spans="1:23" ht="14.25" x14ac:dyDescent="0.2">
      <c r="A34" s="50"/>
      <c r="B34" s="50"/>
      <c r="C34" s="50"/>
      <c r="D34" s="50"/>
      <c r="E34" s="50"/>
      <c r="F34" s="50"/>
      <c r="G34" s="50"/>
      <c r="H34" s="50"/>
      <c r="I34" s="50"/>
      <c r="J34" s="50"/>
      <c r="K34" s="50"/>
      <c r="L34" s="50"/>
      <c r="M34" s="50"/>
      <c r="N34" s="50"/>
      <c r="O34" s="50"/>
      <c r="P34" s="50"/>
      <c r="Q34" s="50"/>
      <c r="R34" s="50"/>
      <c r="S34" s="50"/>
      <c r="T34" s="50"/>
      <c r="U34" s="50"/>
      <c r="V34" s="50"/>
      <c r="W34" s="50"/>
    </row>
    <row r="35" spans="1:23" ht="14.25" x14ac:dyDescent="0.2">
      <c r="A35" s="50"/>
      <c r="B35" s="50"/>
      <c r="C35" s="50"/>
      <c r="D35" s="50"/>
      <c r="E35" s="50"/>
      <c r="F35" s="50"/>
      <c r="G35" s="50"/>
      <c r="H35" s="50"/>
      <c r="I35" s="50"/>
      <c r="J35" s="50"/>
      <c r="K35" s="50"/>
      <c r="L35" s="50"/>
      <c r="M35" s="50"/>
      <c r="N35" s="50"/>
      <c r="O35" s="50"/>
      <c r="P35" s="50"/>
      <c r="Q35" s="50"/>
      <c r="R35" s="50"/>
      <c r="S35" s="50"/>
      <c r="T35" s="50"/>
      <c r="U35" s="50"/>
      <c r="V35" s="50"/>
      <c r="W35" s="50"/>
    </row>
    <row r="36" spans="1:23" ht="14.25" x14ac:dyDescent="0.2">
      <c r="A36" s="50"/>
      <c r="B36" s="50"/>
      <c r="C36" s="50"/>
      <c r="D36" s="50"/>
      <c r="E36" s="50"/>
      <c r="F36" s="50"/>
      <c r="G36" s="50"/>
      <c r="H36" s="50"/>
      <c r="I36" s="50"/>
      <c r="J36" s="50"/>
      <c r="K36" s="50"/>
      <c r="L36" s="50"/>
      <c r="M36" s="50"/>
      <c r="N36" s="50"/>
      <c r="O36" s="50"/>
      <c r="P36" s="50"/>
      <c r="Q36" s="50"/>
      <c r="R36" s="50"/>
      <c r="S36" s="50"/>
      <c r="T36" s="50"/>
      <c r="U36" s="50"/>
      <c r="V36" s="50"/>
      <c r="W36" s="50"/>
    </row>
    <row r="37" spans="1:23" ht="14.25" x14ac:dyDescent="0.2">
      <c r="A37" s="50"/>
      <c r="B37" s="50"/>
      <c r="C37" s="50"/>
      <c r="D37" s="50"/>
      <c r="E37" s="50"/>
      <c r="F37" s="50"/>
      <c r="G37" s="50"/>
      <c r="H37" s="50"/>
      <c r="I37" s="50"/>
      <c r="J37" s="50"/>
      <c r="K37" s="50"/>
      <c r="L37" s="50"/>
      <c r="M37" s="50"/>
      <c r="N37" s="50"/>
      <c r="O37" s="50"/>
      <c r="P37" s="50"/>
      <c r="Q37" s="50"/>
      <c r="R37" s="50"/>
      <c r="S37" s="50"/>
      <c r="T37" s="50"/>
      <c r="U37" s="50"/>
      <c r="V37" s="50"/>
      <c r="W37" s="50"/>
    </row>
    <row r="38" spans="1:23" ht="14.25" x14ac:dyDescent="0.2">
      <c r="A38" s="50"/>
      <c r="B38" s="50"/>
      <c r="C38" s="50"/>
      <c r="D38" s="50"/>
      <c r="E38" s="50"/>
      <c r="F38" s="50"/>
      <c r="G38" s="50"/>
      <c r="H38" s="50"/>
      <c r="I38" s="50"/>
      <c r="J38" s="50"/>
      <c r="K38" s="50"/>
      <c r="L38" s="50"/>
      <c r="M38" s="50"/>
      <c r="N38" s="50"/>
      <c r="O38" s="50"/>
      <c r="P38" s="50"/>
      <c r="Q38" s="50"/>
      <c r="R38" s="50"/>
      <c r="S38" s="50"/>
      <c r="T38" s="50"/>
      <c r="U38" s="50"/>
      <c r="V38" s="50"/>
      <c r="W38" s="50"/>
    </row>
    <row r="39" spans="1:23" ht="14.25" x14ac:dyDescent="0.2">
      <c r="A39" s="50"/>
      <c r="B39" s="50"/>
      <c r="C39" s="50"/>
      <c r="D39" s="50"/>
      <c r="E39" s="50"/>
      <c r="F39" s="50"/>
      <c r="G39" s="50"/>
      <c r="H39" s="50"/>
      <c r="I39" s="50"/>
      <c r="J39" s="50"/>
      <c r="K39" s="50"/>
      <c r="L39" s="50"/>
      <c r="M39" s="50"/>
      <c r="N39" s="50"/>
      <c r="O39" s="50"/>
      <c r="P39" s="50"/>
      <c r="Q39" s="50"/>
      <c r="R39" s="50"/>
      <c r="S39" s="50"/>
      <c r="T39" s="50"/>
      <c r="U39" s="50"/>
      <c r="V39" s="50"/>
      <c r="W39" s="50"/>
    </row>
    <row r="40" spans="1:23" ht="14.25" x14ac:dyDescent="0.2">
      <c r="A40" s="50"/>
      <c r="B40" s="50"/>
      <c r="C40" s="50"/>
      <c r="D40" s="50"/>
      <c r="E40" s="50"/>
      <c r="F40" s="50"/>
      <c r="G40" s="50"/>
      <c r="H40" s="50"/>
      <c r="I40" s="50"/>
      <c r="J40" s="50"/>
      <c r="K40" s="50"/>
      <c r="L40" s="50"/>
      <c r="M40" s="50"/>
      <c r="N40" s="50"/>
      <c r="O40" s="50"/>
      <c r="P40" s="50"/>
      <c r="Q40" s="50"/>
      <c r="R40" s="50"/>
      <c r="S40" s="50"/>
      <c r="T40" s="50"/>
      <c r="U40" s="50"/>
      <c r="V40" s="50"/>
      <c r="W40" s="50"/>
    </row>
    <row r="41" spans="1:23" ht="14.25" x14ac:dyDescent="0.2">
      <c r="A41" s="50"/>
      <c r="B41" s="50"/>
      <c r="C41" s="50"/>
      <c r="D41" s="50"/>
      <c r="E41" s="50"/>
      <c r="F41" s="50"/>
      <c r="G41" s="50"/>
      <c r="H41" s="50"/>
      <c r="I41" s="50"/>
      <c r="J41" s="50"/>
      <c r="K41" s="50"/>
      <c r="L41" s="50"/>
      <c r="M41" s="50"/>
      <c r="N41" s="50"/>
      <c r="O41" s="50"/>
      <c r="P41" s="50"/>
      <c r="Q41" s="50"/>
      <c r="R41" s="50"/>
      <c r="S41" s="50"/>
      <c r="T41" s="50"/>
      <c r="U41" s="50"/>
      <c r="V41" s="50"/>
      <c r="W41" s="50"/>
    </row>
    <row r="42" spans="1:23" ht="14.25" x14ac:dyDescent="0.2">
      <c r="A42" s="50"/>
      <c r="B42" s="50"/>
      <c r="C42" s="50"/>
      <c r="D42" s="50"/>
      <c r="E42" s="50"/>
      <c r="F42" s="50"/>
      <c r="G42" s="50"/>
      <c r="H42" s="50"/>
      <c r="I42" s="50"/>
      <c r="J42" s="50"/>
      <c r="K42" s="50"/>
      <c r="L42" s="50"/>
      <c r="M42" s="50"/>
      <c r="N42" s="50"/>
      <c r="O42" s="50"/>
      <c r="P42" s="50"/>
      <c r="Q42" s="50"/>
      <c r="R42" s="50"/>
      <c r="S42" s="50"/>
      <c r="T42" s="50"/>
      <c r="U42" s="50"/>
      <c r="V42" s="50"/>
      <c r="W42" s="50"/>
    </row>
    <row r="43" spans="1:23" ht="14.25" x14ac:dyDescent="0.2">
      <c r="A43" s="50"/>
      <c r="B43" s="50"/>
      <c r="C43" s="50"/>
      <c r="D43" s="50"/>
      <c r="E43" s="50"/>
      <c r="F43" s="50"/>
      <c r="G43" s="50"/>
      <c r="H43" s="50"/>
      <c r="I43" s="50"/>
      <c r="J43" s="50"/>
      <c r="K43" s="50"/>
      <c r="L43" s="50"/>
      <c r="M43" s="50"/>
      <c r="N43" s="50"/>
      <c r="O43" s="50"/>
      <c r="P43" s="50"/>
      <c r="Q43" s="50"/>
      <c r="R43" s="50"/>
      <c r="S43" s="50"/>
      <c r="T43" s="50"/>
      <c r="U43" s="50"/>
      <c r="V43" s="50"/>
      <c r="W43" s="50"/>
    </row>
    <row r="44" spans="1:23" ht="14.25" x14ac:dyDescent="0.2">
      <c r="A44" s="50"/>
      <c r="B44" s="50"/>
      <c r="C44" s="50"/>
      <c r="D44" s="50"/>
      <c r="E44" s="50"/>
      <c r="F44" s="50"/>
      <c r="G44" s="50"/>
      <c r="H44" s="50"/>
      <c r="I44" s="50"/>
      <c r="J44" s="50"/>
      <c r="K44" s="50"/>
      <c r="L44" s="50"/>
      <c r="M44" s="50"/>
      <c r="N44" s="50"/>
      <c r="O44" s="50"/>
      <c r="P44" s="50"/>
      <c r="Q44" s="50"/>
      <c r="R44" s="50"/>
      <c r="S44" s="50"/>
      <c r="T44" s="50"/>
      <c r="U44" s="50"/>
      <c r="V44" s="50"/>
      <c r="W44" s="50"/>
    </row>
    <row r="45" spans="1:23" ht="14.25" x14ac:dyDescent="0.2">
      <c r="A45" s="50"/>
      <c r="B45" s="50"/>
      <c r="C45" s="50"/>
      <c r="D45" s="50"/>
      <c r="E45" s="50"/>
      <c r="F45" s="50"/>
      <c r="G45" s="50"/>
      <c r="H45" s="50"/>
      <c r="I45" s="50"/>
      <c r="J45" s="50"/>
      <c r="K45" s="50"/>
      <c r="L45" s="50"/>
      <c r="M45" s="50"/>
      <c r="N45" s="50"/>
      <c r="O45" s="50"/>
      <c r="P45" s="50"/>
      <c r="Q45" s="50"/>
      <c r="R45" s="50"/>
      <c r="S45" s="50"/>
      <c r="T45" s="50"/>
      <c r="U45" s="50"/>
      <c r="V45" s="50"/>
      <c r="W45" s="50"/>
    </row>
    <row r="46" spans="1:23" ht="14.25" x14ac:dyDescent="0.2">
      <c r="A46" s="50"/>
      <c r="B46" s="50"/>
      <c r="C46" s="50"/>
      <c r="D46" s="50"/>
      <c r="E46" s="50"/>
      <c r="F46" s="50"/>
      <c r="G46" s="50"/>
      <c r="H46" s="50"/>
      <c r="I46" s="50"/>
      <c r="J46" s="50"/>
      <c r="K46" s="50"/>
      <c r="L46" s="50"/>
      <c r="M46" s="50"/>
      <c r="N46" s="50"/>
      <c r="O46" s="50"/>
      <c r="P46" s="50"/>
      <c r="Q46" s="50"/>
      <c r="R46" s="50"/>
      <c r="S46" s="50"/>
      <c r="T46" s="50"/>
      <c r="U46" s="50"/>
      <c r="V46" s="50"/>
      <c r="W46" s="50"/>
    </row>
    <row r="47" spans="1:23" ht="14.25" x14ac:dyDescent="0.2">
      <c r="A47" s="50"/>
      <c r="B47" s="50"/>
      <c r="C47" s="50"/>
      <c r="D47" s="50"/>
      <c r="E47" s="50"/>
      <c r="F47" s="50"/>
      <c r="G47" s="50"/>
      <c r="H47" s="50"/>
      <c r="I47" s="50"/>
      <c r="J47" s="50"/>
      <c r="K47" s="50"/>
      <c r="L47" s="50"/>
      <c r="M47" s="50"/>
      <c r="N47" s="50"/>
      <c r="O47" s="50"/>
      <c r="P47" s="50"/>
      <c r="Q47" s="50"/>
      <c r="R47" s="50"/>
      <c r="S47" s="50"/>
      <c r="T47" s="50"/>
      <c r="U47" s="50"/>
      <c r="V47" s="50"/>
      <c r="W47" s="50"/>
    </row>
    <row r="48" spans="1:23" ht="14.25" x14ac:dyDescent="0.2">
      <c r="A48" s="50"/>
      <c r="B48" s="50"/>
      <c r="C48" s="50"/>
      <c r="D48" s="50"/>
      <c r="E48" s="50"/>
      <c r="F48" s="50"/>
      <c r="G48" s="50"/>
      <c r="H48" s="50"/>
      <c r="I48" s="50"/>
      <c r="J48" s="50"/>
      <c r="K48" s="50"/>
      <c r="L48" s="50"/>
      <c r="M48" s="50"/>
      <c r="N48" s="50"/>
      <c r="O48" s="50"/>
      <c r="P48" s="50"/>
      <c r="Q48" s="50"/>
      <c r="R48" s="50"/>
      <c r="S48" s="50"/>
      <c r="T48" s="50"/>
      <c r="U48" s="50"/>
      <c r="V48" s="50"/>
      <c r="W48" s="50"/>
    </row>
    <row r="49" spans="1:23" ht="14.25" x14ac:dyDescent="0.2">
      <c r="A49" s="50"/>
      <c r="B49" s="50"/>
      <c r="C49" s="50"/>
      <c r="D49" s="50"/>
      <c r="E49" s="50"/>
      <c r="F49" s="50"/>
      <c r="G49" s="50"/>
      <c r="H49" s="50"/>
      <c r="I49" s="50"/>
      <c r="J49" s="50"/>
      <c r="K49" s="50"/>
      <c r="L49" s="50"/>
      <c r="M49" s="50"/>
      <c r="N49" s="50"/>
      <c r="O49" s="50"/>
      <c r="P49" s="50"/>
      <c r="Q49" s="50"/>
      <c r="R49" s="50"/>
      <c r="S49" s="50"/>
      <c r="T49" s="50"/>
      <c r="U49" s="50"/>
      <c r="V49" s="50"/>
      <c r="W49" s="50"/>
    </row>
    <row r="50" spans="1:23" ht="14.25" x14ac:dyDescent="0.2">
      <c r="A50" s="50"/>
      <c r="B50" s="50"/>
      <c r="C50" s="50"/>
      <c r="D50" s="50"/>
      <c r="E50" s="50"/>
      <c r="F50" s="50"/>
      <c r="G50" s="50"/>
      <c r="H50" s="50"/>
      <c r="I50" s="50"/>
      <c r="J50" s="50"/>
      <c r="K50" s="50"/>
      <c r="L50" s="50"/>
      <c r="M50" s="50"/>
      <c r="N50" s="50"/>
      <c r="O50" s="50"/>
      <c r="P50" s="50"/>
      <c r="Q50" s="50"/>
      <c r="R50" s="50"/>
      <c r="S50" s="50"/>
      <c r="T50" s="50"/>
      <c r="U50" s="50"/>
      <c r="V50" s="50"/>
      <c r="W50" s="50"/>
    </row>
    <row r="51" spans="1:23" ht="14.25" x14ac:dyDescent="0.2">
      <c r="A51" s="50"/>
      <c r="B51" s="50"/>
      <c r="C51" s="50"/>
      <c r="D51" s="50"/>
      <c r="E51" s="50"/>
      <c r="F51" s="50"/>
      <c r="G51" s="50"/>
      <c r="H51" s="50"/>
      <c r="I51" s="50"/>
      <c r="J51" s="50"/>
      <c r="K51" s="50"/>
      <c r="L51" s="50"/>
      <c r="M51" s="50"/>
      <c r="N51" s="50"/>
      <c r="O51" s="50"/>
      <c r="P51" s="50"/>
      <c r="Q51" s="50"/>
      <c r="R51" s="50"/>
      <c r="S51" s="50"/>
      <c r="T51" s="50"/>
      <c r="U51" s="50"/>
      <c r="V51" s="50"/>
      <c r="W51" s="50"/>
    </row>
    <row r="52" spans="1:23" ht="14.25" x14ac:dyDescent="0.2">
      <c r="A52" s="50"/>
      <c r="B52" s="50"/>
      <c r="C52" s="50"/>
      <c r="D52" s="50"/>
      <c r="E52" s="50"/>
      <c r="F52" s="50"/>
      <c r="G52" s="50"/>
      <c r="H52" s="50"/>
      <c r="I52" s="50"/>
      <c r="J52" s="50"/>
      <c r="K52" s="50"/>
      <c r="L52" s="50"/>
      <c r="M52" s="50"/>
      <c r="N52" s="50"/>
      <c r="O52" s="50"/>
      <c r="P52" s="50"/>
      <c r="Q52" s="50"/>
      <c r="R52" s="50"/>
      <c r="S52" s="50"/>
      <c r="T52" s="50"/>
      <c r="U52" s="50"/>
      <c r="V52" s="50"/>
      <c r="W52" s="50"/>
    </row>
    <row r="53" spans="1:23" ht="14.25" x14ac:dyDescent="0.2">
      <c r="A53" s="50"/>
      <c r="B53" s="50"/>
      <c r="C53" s="50"/>
      <c r="D53" s="50"/>
      <c r="E53" s="50"/>
      <c r="F53" s="50"/>
      <c r="G53" s="50"/>
      <c r="H53" s="50"/>
      <c r="I53" s="50"/>
      <c r="J53" s="50"/>
      <c r="K53" s="50"/>
      <c r="L53" s="50"/>
      <c r="M53" s="50"/>
      <c r="N53" s="50"/>
      <c r="O53" s="50"/>
      <c r="P53" s="50"/>
      <c r="Q53" s="50"/>
      <c r="R53" s="50"/>
      <c r="S53" s="50"/>
      <c r="T53" s="50"/>
      <c r="U53" s="50"/>
      <c r="V53" s="50"/>
      <c r="W53" s="50"/>
    </row>
    <row r="54" spans="1:23" ht="14.25" x14ac:dyDescent="0.2">
      <c r="A54" s="50"/>
      <c r="B54" s="50"/>
      <c r="C54" s="50"/>
      <c r="D54" s="50"/>
      <c r="E54" s="50"/>
      <c r="F54" s="50"/>
      <c r="G54" s="50"/>
      <c r="H54" s="50"/>
      <c r="I54" s="50"/>
      <c r="J54" s="50"/>
      <c r="K54" s="50"/>
      <c r="L54" s="50"/>
      <c r="M54" s="50"/>
      <c r="N54" s="50"/>
      <c r="O54" s="50"/>
      <c r="P54" s="50"/>
      <c r="Q54" s="50"/>
      <c r="R54" s="50"/>
      <c r="S54" s="50"/>
      <c r="T54" s="50"/>
      <c r="U54" s="50"/>
      <c r="V54" s="50"/>
      <c r="W54" s="50"/>
    </row>
    <row r="55" spans="1:23" ht="14.25" x14ac:dyDescent="0.2">
      <c r="A55" s="50"/>
      <c r="B55" s="50"/>
      <c r="C55" s="50"/>
      <c r="D55" s="50"/>
      <c r="E55" s="50"/>
      <c r="F55" s="50"/>
      <c r="G55" s="50"/>
      <c r="H55" s="50"/>
      <c r="I55" s="50"/>
      <c r="J55" s="50"/>
      <c r="K55" s="50"/>
      <c r="L55" s="50"/>
      <c r="M55" s="50"/>
      <c r="N55" s="50"/>
      <c r="O55" s="50"/>
      <c r="P55" s="50"/>
      <c r="Q55" s="50"/>
      <c r="R55" s="50"/>
      <c r="S55" s="50"/>
      <c r="T55" s="50"/>
      <c r="U55" s="50"/>
      <c r="V55" s="50"/>
      <c r="W55" s="50"/>
    </row>
    <row r="56" spans="1:23" ht="14.25" x14ac:dyDescent="0.2">
      <c r="A56" s="50"/>
      <c r="B56" s="50"/>
      <c r="C56" s="50"/>
      <c r="D56" s="50"/>
      <c r="E56" s="50"/>
      <c r="F56" s="50"/>
      <c r="G56" s="50"/>
      <c r="H56" s="50"/>
      <c r="I56" s="50"/>
      <c r="J56" s="50"/>
      <c r="K56" s="50"/>
      <c r="L56" s="50"/>
      <c r="M56" s="50"/>
      <c r="N56" s="50"/>
      <c r="O56" s="50"/>
      <c r="P56" s="50"/>
      <c r="Q56" s="50"/>
      <c r="R56" s="50"/>
      <c r="S56" s="50"/>
      <c r="T56" s="50"/>
      <c r="U56" s="50"/>
      <c r="V56" s="50"/>
      <c r="W56" s="50"/>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enableFormatConditionsCalculation="0">
    <tabColor indexed="42"/>
  </sheetPr>
  <dimension ref="A1:W60"/>
  <sheetViews>
    <sheetView topLeftCell="B1" zoomScale="80" zoomScaleNormal="80" workbookViewId="0">
      <selection activeCell="H12" sqref="H12"/>
    </sheetView>
  </sheetViews>
  <sheetFormatPr defaultRowHeight="12.75" x14ac:dyDescent="0.2"/>
  <cols>
    <col min="1" max="1" width="13.7109375" style="5" bestFit="1" customWidth="1"/>
    <col min="2" max="2" width="18" style="5" bestFit="1" customWidth="1"/>
    <col min="3" max="3" width="23.7109375" style="5" bestFit="1" customWidth="1"/>
    <col min="4" max="4" width="25.85546875" style="5" customWidth="1"/>
    <col min="5" max="5" width="18.42578125" style="5" bestFit="1" customWidth="1"/>
    <col min="6" max="6" width="29.140625" style="5" customWidth="1"/>
    <col min="7" max="7" width="22.7109375" style="5" customWidth="1"/>
    <col min="8" max="8" width="22" style="5" bestFit="1" customWidth="1"/>
    <col min="9" max="9" width="18" style="5" bestFit="1" customWidth="1"/>
    <col min="10" max="10" width="26.140625" style="5" bestFit="1" customWidth="1"/>
    <col min="11" max="11" width="35.5703125" style="5" bestFit="1" customWidth="1"/>
    <col min="12" max="12" width="21.140625" style="5" bestFit="1" customWidth="1"/>
    <col min="13" max="13" width="15.5703125" style="5" bestFit="1" customWidth="1"/>
    <col min="14" max="14" width="44.140625" style="5" bestFit="1" customWidth="1"/>
    <col min="15" max="15" width="19.140625" style="5" bestFit="1" customWidth="1"/>
    <col min="16" max="16" width="15.5703125" style="5" bestFit="1" customWidth="1"/>
    <col min="17" max="17" width="19.7109375" style="5" bestFit="1" customWidth="1"/>
    <col min="18" max="18" width="26.28515625" style="5" bestFit="1" customWidth="1"/>
    <col min="19" max="19" width="14.7109375" style="5" bestFit="1" customWidth="1"/>
    <col min="20" max="20" width="18" style="5" bestFit="1" customWidth="1"/>
    <col min="21" max="21" width="20.42578125" style="5" bestFit="1" customWidth="1"/>
    <col min="22" max="22" width="9.85546875" style="5" bestFit="1" customWidth="1"/>
    <col min="23" max="23" width="19.7109375" style="5" bestFit="1" customWidth="1"/>
    <col min="24" max="16384" width="9.140625" style="5"/>
  </cols>
  <sheetData>
    <row r="1" spans="1:23" ht="20.25" x14ac:dyDescent="0.2">
      <c r="B1" s="24" t="s">
        <v>70</v>
      </c>
      <c r="D1" s="6" t="s">
        <v>50</v>
      </c>
      <c r="F1" s="25" t="s">
        <v>78</v>
      </c>
      <c r="G1" s="25" t="s">
        <v>63</v>
      </c>
      <c r="H1" s="25" t="s">
        <v>65</v>
      </c>
      <c r="J1" s="24" t="s">
        <v>25</v>
      </c>
      <c r="K1" s="24" t="s">
        <v>37</v>
      </c>
    </row>
    <row r="2" spans="1:23" x14ac:dyDescent="0.2">
      <c r="B2" s="30" t="s">
        <v>71</v>
      </c>
      <c r="F2" s="12" t="s">
        <v>58</v>
      </c>
      <c r="G2" s="27" t="s">
        <v>66</v>
      </c>
      <c r="H2" s="27" t="s">
        <v>66</v>
      </c>
      <c r="J2" s="27" t="s">
        <v>28</v>
      </c>
      <c r="K2" s="27" t="s">
        <v>38</v>
      </c>
    </row>
    <row r="3" spans="1:23" x14ac:dyDescent="0.2">
      <c r="B3" s="30" t="s">
        <v>72</v>
      </c>
      <c r="F3" s="12" t="s">
        <v>59</v>
      </c>
      <c r="G3" s="27" t="s">
        <v>67</v>
      </c>
      <c r="H3" s="27" t="s">
        <v>67</v>
      </c>
      <c r="J3" s="27" t="s">
        <v>26</v>
      </c>
      <c r="K3" s="27" t="s">
        <v>39</v>
      </c>
    </row>
    <row r="4" spans="1:23" s="7" customFormat="1" x14ac:dyDescent="0.2">
      <c r="B4" s="30" t="s">
        <v>73</v>
      </c>
      <c r="F4" s="12" t="s">
        <v>60</v>
      </c>
      <c r="G4" s="27" t="s">
        <v>68</v>
      </c>
      <c r="H4" s="27" t="s">
        <v>68</v>
      </c>
      <c r="J4" s="27" t="s">
        <v>30</v>
      </c>
      <c r="K4" s="27" t="s">
        <v>40</v>
      </c>
      <c r="U4" s="5"/>
    </row>
    <row r="5" spans="1:23" x14ac:dyDescent="0.2">
      <c r="B5" s="30" t="s">
        <v>74</v>
      </c>
      <c r="J5" s="27" t="s">
        <v>27</v>
      </c>
      <c r="K5" s="27" t="s">
        <v>41</v>
      </c>
    </row>
    <row r="6" spans="1:23" x14ac:dyDescent="0.2">
      <c r="B6" s="30" t="s">
        <v>75</v>
      </c>
      <c r="C6" s="12" t="s">
        <v>49</v>
      </c>
      <c r="D6" s="26">
        <v>2010</v>
      </c>
      <c r="J6" s="27" t="s">
        <v>29</v>
      </c>
      <c r="K6" s="27" t="s">
        <v>42</v>
      </c>
    </row>
    <row r="7" spans="1:23" x14ac:dyDescent="0.2">
      <c r="B7" s="30" t="s">
        <v>76</v>
      </c>
      <c r="C7" s="12" t="s">
        <v>20</v>
      </c>
      <c r="D7" s="28">
        <v>7.0000000000000007E-2</v>
      </c>
      <c r="J7" s="30" t="s">
        <v>79</v>
      </c>
      <c r="K7" s="27" t="s">
        <v>43</v>
      </c>
    </row>
    <row r="8" spans="1:23" x14ac:dyDescent="0.2">
      <c r="B8" s="30" t="s">
        <v>77</v>
      </c>
      <c r="C8" s="12" t="s">
        <v>64</v>
      </c>
      <c r="D8" s="29">
        <v>2.5000000000000001E-2</v>
      </c>
      <c r="J8" s="30" t="s">
        <v>79</v>
      </c>
      <c r="K8" s="30" t="s">
        <v>79</v>
      </c>
    </row>
    <row r="10" spans="1:23" s="7" customFormat="1" x14ac:dyDescent="0.2">
      <c r="A10" s="109" t="s">
        <v>44</v>
      </c>
      <c r="B10" s="110"/>
      <c r="C10" s="110"/>
      <c r="D10" s="110"/>
      <c r="E10" s="111"/>
      <c r="F10" s="118" t="s">
        <v>55</v>
      </c>
      <c r="G10" s="119"/>
      <c r="H10" s="119"/>
      <c r="I10" s="120"/>
      <c r="J10" s="115" t="s">
        <v>35</v>
      </c>
      <c r="K10" s="116"/>
      <c r="L10" s="116"/>
      <c r="M10" s="116"/>
      <c r="N10" s="116"/>
      <c r="O10" s="116"/>
      <c r="P10" s="117"/>
      <c r="Q10" s="112" t="s">
        <v>45</v>
      </c>
      <c r="R10" s="113"/>
      <c r="S10" s="113"/>
      <c r="T10" s="113"/>
      <c r="U10" s="113"/>
      <c r="V10" s="113"/>
      <c r="W10" s="114"/>
    </row>
    <row r="11" spans="1:23" s="7" customFormat="1" ht="38.25" x14ac:dyDescent="0.2">
      <c r="A11" s="8" t="s">
        <v>81</v>
      </c>
      <c r="B11" s="8" t="s">
        <v>48</v>
      </c>
      <c r="C11" s="8" t="s">
        <v>36</v>
      </c>
      <c r="D11" s="9" t="s">
        <v>0</v>
      </c>
      <c r="E11" s="9" t="s">
        <v>1</v>
      </c>
      <c r="F11" s="10" t="s">
        <v>56</v>
      </c>
      <c r="G11" s="10" t="s">
        <v>57</v>
      </c>
      <c r="H11" s="11" t="s">
        <v>61</v>
      </c>
      <c r="I11" s="11" t="s">
        <v>62</v>
      </c>
      <c r="J11" s="10" t="s">
        <v>25</v>
      </c>
      <c r="K11" s="10" t="s">
        <v>37</v>
      </c>
      <c r="L11" s="10" t="s">
        <v>80</v>
      </c>
      <c r="M11" s="10" t="s">
        <v>91</v>
      </c>
      <c r="N11" s="10" t="s">
        <v>69</v>
      </c>
      <c r="O11" s="10" t="s">
        <v>46</v>
      </c>
      <c r="P11" s="10" t="s">
        <v>47</v>
      </c>
      <c r="Q11" s="10" t="s">
        <v>33</v>
      </c>
      <c r="R11" s="10" t="s">
        <v>32</v>
      </c>
      <c r="S11" s="10" t="s">
        <v>31</v>
      </c>
      <c r="T11" s="10" t="s">
        <v>34</v>
      </c>
      <c r="U11" s="10" t="s">
        <v>23</v>
      </c>
      <c r="V11" s="11" t="s">
        <v>2</v>
      </c>
      <c r="W11" s="11" t="s">
        <v>3</v>
      </c>
    </row>
    <row r="12" spans="1:23" x14ac:dyDescent="0.2">
      <c r="A12" s="12">
        <v>1</v>
      </c>
      <c r="B12" s="81" t="s">
        <v>71</v>
      </c>
      <c r="C12" s="12"/>
      <c r="D12" s="31" t="s">
        <v>82</v>
      </c>
      <c r="E12" s="31" t="s">
        <v>1</v>
      </c>
      <c r="F12" s="26" t="s">
        <v>60</v>
      </c>
      <c r="G12" s="26" t="s">
        <v>60</v>
      </c>
      <c r="H12" s="14">
        <f t="shared" ref="H12:I14" si="0">IF(F12="High",3,IF(F12="Medium",2,IF(F12="Low",1,"NA")))</f>
        <v>3</v>
      </c>
      <c r="I12" s="14">
        <f t="shared" si="0"/>
        <v>3</v>
      </c>
      <c r="J12" s="81" t="s">
        <v>26</v>
      </c>
      <c r="K12" s="26" t="s">
        <v>41</v>
      </c>
      <c r="L12" s="31" t="s">
        <v>90</v>
      </c>
      <c r="M12" s="12">
        <v>2011</v>
      </c>
      <c r="N12" s="23" t="s">
        <v>92</v>
      </c>
      <c r="O12" s="23" t="s">
        <v>93</v>
      </c>
      <c r="P12" s="15">
        <v>40544</v>
      </c>
      <c r="Q12" s="32"/>
      <c r="R12" s="33"/>
      <c r="S12" s="32"/>
      <c r="T12" s="34"/>
      <c r="U12" s="34"/>
      <c r="V12" s="35"/>
      <c r="W12" s="36"/>
    </row>
    <row r="13" spans="1:23" x14ac:dyDescent="0.2">
      <c r="A13" s="12">
        <v>2</v>
      </c>
      <c r="B13" s="81" t="s">
        <v>72</v>
      </c>
      <c r="C13" s="12"/>
      <c r="D13" s="31" t="s">
        <v>83</v>
      </c>
      <c r="E13" s="31" t="s">
        <v>1</v>
      </c>
      <c r="F13" s="26" t="s">
        <v>59</v>
      </c>
      <c r="G13" s="26" t="s">
        <v>58</v>
      </c>
      <c r="H13" s="14">
        <f t="shared" si="0"/>
        <v>2</v>
      </c>
      <c r="I13" s="14">
        <f t="shared" si="0"/>
        <v>1</v>
      </c>
      <c r="J13" s="81" t="s">
        <v>30</v>
      </c>
      <c r="K13" s="26" t="s">
        <v>40</v>
      </c>
      <c r="L13" s="31" t="s">
        <v>90</v>
      </c>
      <c r="M13" s="12">
        <v>2010</v>
      </c>
      <c r="N13" s="23" t="s">
        <v>92</v>
      </c>
      <c r="O13" s="23" t="s">
        <v>93</v>
      </c>
      <c r="P13" s="15">
        <v>40512</v>
      </c>
      <c r="Q13" s="32"/>
      <c r="R13" s="33"/>
      <c r="S13" s="33"/>
      <c r="T13" s="33"/>
      <c r="U13" s="36"/>
      <c r="V13" s="35"/>
      <c r="W13" s="34"/>
    </row>
    <row r="14" spans="1:23" x14ac:dyDescent="0.2">
      <c r="A14" s="12">
        <v>3</v>
      </c>
      <c r="B14" s="81" t="s">
        <v>73</v>
      </c>
      <c r="C14" s="12"/>
      <c r="D14" s="31" t="s">
        <v>84</v>
      </c>
      <c r="E14" s="31" t="s">
        <v>1</v>
      </c>
      <c r="F14" s="26" t="s">
        <v>58</v>
      </c>
      <c r="G14" s="26" t="s">
        <v>59</v>
      </c>
      <c r="H14" s="14">
        <f t="shared" si="0"/>
        <v>1</v>
      </c>
      <c r="I14" s="14">
        <f t="shared" si="0"/>
        <v>2</v>
      </c>
      <c r="J14" s="81" t="s">
        <v>26</v>
      </c>
      <c r="K14" s="26" t="s">
        <v>39</v>
      </c>
      <c r="L14" s="31" t="s">
        <v>90</v>
      </c>
      <c r="M14" s="12">
        <v>2012</v>
      </c>
      <c r="N14" s="23" t="s">
        <v>92</v>
      </c>
      <c r="O14" s="23" t="s">
        <v>93</v>
      </c>
      <c r="P14" s="15">
        <v>40695</v>
      </c>
      <c r="Q14" s="12"/>
      <c r="R14" s="12"/>
      <c r="S14" s="12"/>
      <c r="T14" s="12"/>
      <c r="U14" s="12"/>
      <c r="V14" s="12"/>
      <c r="W14" s="12"/>
    </row>
    <row r="15" spans="1:23" x14ac:dyDescent="0.2">
      <c r="A15" s="12">
        <v>4</v>
      </c>
      <c r="B15" s="81" t="s">
        <v>74</v>
      </c>
      <c r="C15" s="12"/>
      <c r="D15" s="31" t="s">
        <v>85</v>
      </c>
      <c r="E15" s="31" t="s">
        <v>1</v>
      </c>
      <c r="F15" s="26" t="s">
        <v>60</v>
      </c>
      <c r="G15" s="26" t="s">
        <v>58</v>
      </c>
      <c r="H15" s="14">
        <f t="shared" ref="H15:H21" si="1">IF(F15="High",3,IF(F15="Medium",2,IF(F15="Low",1,"NA")))</f>
        <v>3</v>
      </c>
      <c r="I15" s="14">
        <f t="shared" ref="I15:I21" si="2">IF(G15="High",3,IF(G15="Medium",2,IF(G15="Low",1,"NA")))</f>
        <v>1</v>
      </c>
      <c r="J15" s="81" t="s">
        <v>27</v>
      </c>
      <c r="K15" s="26" t="s">
        <v>42</v>
      </c>
      <c r="L15" s="31" t="s">
        <v>90</v>
      </c>
      <c r="M15" s="12">
        <v>2010</v>
      </c>
      <c r="N15" s="23" t="s">
        <v>92</v>
      </c>
      <c r="O15" s="23" t="s">
        <v>93</v>
      </c>
      <c r="P15" s="15">
        <v>40513</v>
      </c>
      <c r="Q15" s="12"/>
      <c r="R15" s="12"/>
      <c r="S15" s="12"/>
      <c r="T15" s="12"/>
      <c r="U15" s="12"/>
      <c r="V15" s="12"/>
      <c r="W15" s="12"/>
    </row>
    <row r="16" spans="1:23" x14ac:dyDescent="0.2">
      <c r="A16" s="12">
        <v>5</v>
      </c>
      <c r="B16" s="81" t="s">
        <v>75</v>
      </c>
      <c r="C16" s="12"/>
      <c r="D16" s="31" t="s">
        <v>86</v>
      </c>
      <c r="E16" s="31" t="s">
        <v>1</v>
      </c>
      <c r="F16" s="26" t="s">
        <v>59</v>
      </c>
      <c r="G16" s="26" t="s">
        <v>60</v>
      </c>
      <c r="H16" s="14">
        <f t="shared" si="1"/>
        <v>2</v>
      </c>
      <c r="I16" s="14">
        <f t="shared" si="2"/>
        <v>3</v>
      </c>
      <c r="J16" s="81" t="s">
        <v>26</v>
      </c>
      <c r="K16" s="26" t="s">
        <v>39</v>
      </c>
      <c r="L16" s="31" t="s">
        <v>90</v>
      </c>
      <c r="M16" s="12">
        <v>2012</v>
      </c>
      <c r="N16" s="23" t="s">
        <v>92</v>
      </c>
      <c r="O16" s="23" t="s">
        <v>93</v>
      </c>
      <c r="P16" s="15">
        <v>40725</v>
      </c>
      <c r="Q16" s="12"/>
      <c r="R16" s="12"/>
      <c r="S16" s="12"/>
      <c r="T16" s="12"/>
      <c r="U16" s="12"/>
      <c r="V16" s="12"/>
      <c r="W16" s="12"/>
    </row>
    <row r="17" spans="1:23" x14ac:dyDescent="0.2">
      <c r="A17" s="12">
        <v>6</v>
      </c>
      <c r="B17" s="81" t="s">
        <v>76</v>
      </c>
      <c r="C17" s="12"/>
      <c r="D17" s="31" t="s">
        <v>87</v>
      </c>
      <c r="E17" s="31" t="s">
        <v>1</v>
      </c>
      <c r="F17" s="26" t="s">
        <v>58</v>
      </c>
      <c r="G17" s="26" t="s">
        <v>58</v>
      </c>
      <c r="H17" s="14">
        <f t="shared" si="1"/>
        <v>1</v>
      </c>
      <c r="I17" s="14">
        <f t="shared" si="2"/>
        <v>1</v>
      </c>
      <c r="J17" s="81" t="s">
        <v>28</v>
      </c>
      <c r="K17" s="26" t="s">
        <v>40</v>
      </c>
      <c r="L17" s="31" t="s">
        <v>90</v>
      </c>
      <c r="M17" s="12"/>
      <c r="N17" s="23" t="s">
        <v>92</v>
      </c>
      <c r="O17" s="23" t="s">
        <v>93</v>
      </c>
      <c r="P17" s="12"/>
      <c r="Q17" s="12"/>
      <c r="R17" s="12"/>
      <c r="S17" s="12"/>
      <c r="T17" s="12"/>
      <c r="U17" s="12"/>
      <c r="V17" s="12"/>
      <c r="W17" s="12"/>
    </row>
    <row r="18" spans="1:23" x14ac:dyDescent="0.2">
      <c r="A18" s="12">
        <v>7</v>
      </c>
      <c r="B18" s="81" t="s">
        <v>77</v>
      </c>
      <c r="C18" s="12"/>
      <c r="D18" s="31" t="s">
        <v>88</v>
      </c>
      <c r="E18" s="31" t="s">
        <v>1</v>
      </c>
      <c r="F18" s="26" t="s">
        <v>60</v>
      </c>
      <c r="G18" s="26" t="s">
        <v>59</v>
      </c>
      <c r="H18" s="14">
        <f t="shared" si="1"/>
        <v>3</v>
      </c>
      <c r="I18" s="14">
        <f t="shared" si="2"/>
        <v>2</v>
      </c>
      <c r="J18" s="81" t="s">
        <v>30</v>
      </c>
      <c r="K18" s="26" t="s">
        <v>38</v>
      </c>
      <c r="L18" s="31" t="s">
        <v>90</v>
      </c>
      <c r="M18" s="12">
        <v>2011</v>
      </c>
      <c r="N18" s="23" t="s">
        <v>92</v>
      </c>
      <c r="O18" s="23" t="s">
        <v>93</v>
      </c>
      <c r="P18" s="15">
        <v>40513</v>
      </c>
      <c r="Q18" s="12"/>
      <c r="R18" s="12"/>
      <c r="S18" s="12"/>
      <c r="T18" s="12"/>
      <c r="U18" s="12"/>
      <c r="V18" s="12"/>
      <c r="W18" s="12"/>
    </row>
    <row r="19" spans="1:23" x14ac:dyDescent="0.2">
      <c r="A19" s="12">
        <v>8</v>
      </c>
      <c r="B19" s="81" t="s">
        <v>71</v>
      </c>
      <c r="C19" s="12"/>
      <c r="D19" s="31" t="s">
        <v>89</v>
      </c>
      <c r="E19" s="31" t="s">
        <v>1</v>
      </c>
      <c r="F19" s="82" t="s">
        <v>59</v>
      </c>
      <c r="G19" s="82" t="s">
        <v>59</v>
      </c>
      <c r="H19" s="14">
        <f t="shared" si="1"/>
        <v>2</v>
      </c>
      <c r="I19" s="14">
        <f t="shared" si="2"/>
        <v>2</v>
      </c>
      <c r="J19" s="83" t="s">
        <v>26</v>
      </c>
      <c r="K19" s="82" t="s">
        <v>41</v>
      </c>
      <c r="L19" s="31" t="s">
        <v>90</v>
      </c>
      <c r="M19" s="12">
        <v>2012</v>
      </c>
      <c r="N19" s="23" t="s">
        <v>92</v>
      </c>
      <c r="O19" s="23" t="s">
        <v>93</v>
      </c>
      <c r="P19" s="15">
        <v>40756</v>
      </c>
      <c r="Q19" s="12"/>
      <c r="R19" s="12"/>
      <c r="S19" s="12"/>
      <c r="T19" s="12"/>
      <c r="U19" s="12"/>
      <c r="V19" s="12"/>
      <c r="W19" s="12"/>
    </row>
    <row r="20" spans="1:23" x14ac:dyDescent="0.2">
      <c r="A20" s="12">
        <v>9</v>
      </c>
      <c r="B20" s="81"/>
      <c r="C20" s="12"/>
      <c r="D20" s="31"/>
      <c r="E20" s="31"/>
      <c r="F20" s="26"/>
      <c r="G20" s="26"/>
      <c r="H20" s="14" t="str">
        <f t="shared" si="1"/>
        <v>NA</v>
      </c>
      <c r="I20" s="14" t="str">
        <f t="shared" si="2"/>
        <v>NA</v>
      </c>
      <c r="J20" s="81"/>
      <c r="K20" s="26"/>
      <c r="L20" s="13"/>
      <c r="M20" s="12"/>
      <c r="N20" s="12"/>
      <c r="O20" s="12"/>
      <c r="P20" s="12"/>
      <c r="Q20" s="12"/>
      <c r="R20" s="12"/>
      <c r="S20" s="12"/>
      <c r="T20" s="12"/>
      <c r="U20" s="12"/>
      <c r="V20" s="12"/>
      <c r="W20" s="12"/>
    </row>
    <row r="21" spans="1:23" x14ac:dyDescent="0.2">
      <c r="A21" s="12">
        <v>10</v>
      </c>
      <c r="B21" s="81"/>
      <c r="C21" s="12"/>
      <c r="D21" s="31"/>
      <c r="E21" s="31"/>
      <c r="F21" s="26"/>
      <c r="G21" s="26"/>
      <c r="H21" s="14" t="str">
        <f t="shared" si="1"/>
        <v>NA</v>
      </c>
      <c r="I21" s="14" t="str">
        <f t="shared" si="2"/>
        <v>NA</v>
      </c>
      <c r="J21" s="81"/>
      <c r="K21" s="26"/>
      <c r="L21" s="13"/>
      <c r="M21" s="12"/>
      <c r="N21" s="12"/>
      <c r="O21" s="12"/>
      <c r="P21" s="12"/>
      <c r="Q21" s="12"/>
      <c r="R21" s="12"/>
      <c r="S21" s="12"/>
      <c r="T21" s="12"/>
      <c r="U21" s="12"/>
      <c r="V21" s="12"/>
      <c r="W21" s="12"/>
    </row>
    <row r="22" spans="1:23" x14ac:dyDescent="0.2">
      <c r="A22" s="12">
        <v>11</v>
      </c>
      <c r="B22" s="81"/>
      <c r="C22" s="12"/>
      <c r="D22" s="31"/>
      <c r="E22" s="31"/>
      <c r="F22" s="26"/>
      <c r="G22" s="26"/>
      <c r="H22" s="14" t="str">
        <f t="shared" ref="H22:H60" si="3">IF(F22="High",3,IF(F22="Medium",2,IF(F22="Low",1,"NA")))</f>
        <v>NA</v>
      </c>
      <c r="I22" s="14" t="str">
        <f t="shared" ref="I22:I60" si="4">IF(G22="High",3,IF(G22="Medium",2,IF(G22="Low",1,"NA")))</f>
        <v>NA</v>
      </c>
      <c r="J22" s="81"/>
      <c r="K22" s="26"/>
      <c r="L22" s="13"/>
      <c r="M22" s="12"/>
      <c r="N22" s="12"/>
      <c r="O22" s="12"/>
      <c r="P22" s="12"/>
      <c r="Q22" s="12"/>
      <c r="R22" s="12"/>
      <c r="S22" s="12"/>
      <c r="T22" s="12"/>
      <c r="U22" s="12"/>
      <c r="V22" s="12"/>
      <c r="W22" s="12"/>
    </row>
    <row r="23" spans="1:23" x14ac:dyDescent="0.2">
      <c r="A23" s="12">
        <v>12</v>
      </c>
      <c r="B23" s="81"/>
      <c r="C23" s="12"/>
      <c r="D23" s="31"/>
      <c r="E23" s="31"/>
      <c r="F23" s="26"/>
      <c r="G23" s="26"/>
      <c r="H23" s="14" t="str">
        <f t="shared" si="3"/>
        <v>NA</v>
      </c>
      <c r="I23" s="14" t="str">
        <f t="shared" si="4"/>
        <v>NA</v>
      </c>
      <c r="J23" s="81"/>
      <c r="K23" s="26"/>
      <c r="L23" s="13"/>
      <c r="M23" s="12"/>
      <c r="N23" s="12"/>
      <c r="O23" s="12"/>
      <c r="P23" s="12"/>
      <c r="Q23" s="12"/>
      <c r="R23" s="12"/>
      <c r="S23" s="12"/>
      <c r="T23" s="12"/>
      <c r="U23" s="12"/>
      <c r="V23" s="12"/>
      <c r="W23" s="12"/>
    </row>
    <row r="24" spans="1:23" x14ac:dyDescent="0.2">
      <c r="A24" s="12">
        <v>13</v>
      </c>
      <c r="B24" s="81"/>
      <c r="C24" s="12"/>
      <c r="D24" s="31"/>
      <c r="E24" s="31"/>
      <c r="F24" s="26"/>
      <c r="G24" s="26"/>
      <c r="H24" s="14" t="str">
        <f t="shared" si="3"/>
        <v>NA</v>
      </c>
      <c r="I24" s="14" t="str">
        <f t="shared" si="4"/>
        <v>NA</v>
      </c>
      <c r="J24" s="81"/>
      <c r="K24" s="26"/>
      <c r="L24" s="13"/>
      <c r="M24" s="12"/>
      <c r="N24" s="12"/>
      <c r="O24" s="12"/>
      <c r="P24" s="12"/>
      <c r="Q24" s="12"/>
      <c r="R24" s="12"/>
      <c r="S24" s="12"/>
      <c r="T24" s="12"/>
      <c r="U24" s="12"/>
      <c r="V24" s="12"/>
      <c r="W24" s="12"/>
    </row>
    <row r="25" spans="1:23" x14ac:dyDescent="0.2">
      <c r="A25" s="12">
        <v>14</v>
      </c>
      <c r="B25" s="81"/>
      <c r="C25" s="12"/>
      <c r="D25" s="31"/>
      <c r="E25" s="12"/>
      <c r="F25" s="26"/>
      <c r="G25" s="26"/>
      <c r="H25" s="14" t="str">
        <f t="shared" si="3"/>
        <v>NA</v>
      </c>
      <c r="I25" s="14" t="str">
        <f t="shared" si="4"/>
        <v>NA</v>
      </c>
      <c r="J25" s="81"/>
      <c r="K25" s="26"/>
      <c r="L25" s="13"/>
      <c r="M25" s="12"/>
      <c r="N25" s="12"/>
      <c r="O25" s="12"/>
      <c r="P25" s="12"/>
      <c r="Q25" s="12"/>
      <c r="R25" s="12"/>
      <c r="S25" s="12"/>
      <c r="T25" s="12"/>
      <c r="U25" s="12"/>
      <c r="V25" s="12"/>
      <c r="W25" s="12"/>
    </row>
    <row r="26" spans="1:23" x14ac:dyDescent="0.2">
      <c r="A26" s="12">
        <v>15</v>
      </c>
      <c r="B26" s="81"/>
      <c r="C26" s="12"/>
      <c r="D26" s="31"/>
      <c r="E26" s="12"/>
      <c r="F26" s="26"/>
      <c r="G26" s="26"/>
      <c r="H26" s="14" t="str">
        <f t="shared" si="3"/>
        <v>NA</v>
      </c>
      <c r="I26" s="14" t="str">
        <f t="shared" si="4"/>
        <v>NA</v>
      </c>
      <c r="J26" s="81"/>
      <c r="K26" s="26"/>
      <c r="L26" s="13"/>
      <c r="M26" s="12"/>
      <c r="N26" s="12"/>
      <c r="O26" s="12"/>
      <c r="P26" s="12"/>
      <c r="Q26" s="12"/>
      <c r="R26" s="12"/>
      <c r="S26" s="12"/>
      <c r="T26" s="12"/>
      <c r="U26" s="12"/>
      <c r="V26" s="12"/>
      <c r="W26" s="12"/>
    </row>
    <row r="27" spans="1:23" x14ac:dyDescent="0.2">
      <c r="A27" s="12">
        <v>16</v>
      </c>
      <c r="B27" s="81"/>
      <c r="C27" s="12"/>
      <c r="D27" s="31"/>
      <c r="E27" s="12"/>
      <c r="F27" s="26"/>
      <c r="G27" s="26"/>
      <c r="H27" s="14" t="str">
        <f t="shared" si="3"/>
        <v>NA</v>
      </c>
      <c r="I27" s="14" t="str">
        <f t="shared" si="4"/>
        <v>NA</v>
      </c>
      <c r="J27" s="81"/>
      <c r="K27" s="26"/>
      <c r="L27" s="13"/>
      <c r="M27" s="12"/>
      <c r="N27" s="12"/>
      <c r="O27" s="12"/>
      <c r="P27" s="12"/>
      <c r="Q27" s="12"/>
      <c r="R27" s="12"/>
      <c r="S27" s="12"/>
      <c r="T27" s="12"/>
      <c r="U27" s="12"/>
      <c r="V27" s="12"/>
      <c r="W27" s="12"/>
    </row>
    <row r="28" spans="1:23" x14ac:dyDescent="0.2">
      <c r="A28" s="12">
        <v>17</v>
      </c>
      <c r="B28" s="81"/>
      <c r="C28" s="12"/>
      <c r="D28" s="31"/>
      <c r="E28" s="12"/>
      <c r="F28" s="26"/>
      <c r="G28" s="26"/>
      <c r="H28" s="14" t="str">
        <f t="shared" si="3"/>
        <v>NA</v>
      </c>
      <c r="I28" s="14" t="str">
        <f t="shared" si="4"/>
        <v>NA</v>
      </c>
      <c r="J28" s="81"/>
      <c r="K28" s="26"/>
      <c r="L28" s="13"/>
      <c r="M28" s="12"/>
      <c r="N28" s="12"/>
      <c r="O28" s="12"/>
      <c r="P28" s="12"/>
      <c r="Q28" s="12"/>
      <c r="R28" s="12"/>
      <c r="S28" s="12"/>
      <c r="T28" s="12"/>
      <c r="U28" s="12"/>
      <c r="V28" s="12"/>
      <c r="W28" s="12"/>
    </row>
    <row r="29" spans="1:23" x14ac:dyDescent="0.2">
      <c r="A29" s="12">
        <v>18</v>
      </c>
      <c r="B29" s="81"/>
      <c r="C29" s="12"/>
      <c r="D29" s="31"/>
      <c r="E29" s="12"/>
      <c r="F29" s="26"/>
      <c r="G29" s="26"/>
      <c r="H29" s="14" t="str">
        <f t="shared" si="3"/>
        <v>NA</v>
      </c>
      <c r="I29" s="14" t="str">
        <f t="shared" si="4"/>
        <v>NA</v>
      </c>
      <c r="J29" s="81"/>
      <c r="K29" s="26"/>
      <c r="L29" s="13"/>
      <c r="M29" s="12"/>
      <c r="N29" s="12"/>
      <c r="O29" s="12"/>
      <c r="P29" s="12"/>
      <c r="Q29" s="12"/>
      <c r="R29" s="12"/>
      <c r="S29" s="12"/>
      <c r="T29" s="12"/>
      <c r="U29" s="12"/>
      <c r="V29" s="12"/>
      <c r="W29" s="12"/>
    </row>
    <row r="30" spans="1:23" x14ac:dyDescent="0.2">
      <c r="A30" s="12">
        <v>19</v>
      </c>
      <c r="B30" s="81"/>
      <c r="C30" s="12"/>
      <c r="D30" s="31"/>
      <c r="E30" s="12"/>
      <c r="F30" s="26"/>
      <c r="G30" s="26"/>
      <c r="H30" s="14" t="str">
        <f t="shared" si="3"/>
        <v>NA</v>
      </c>
      <c r="I30" s="14" t="str">
        <f t="shared" si="4"/>
        <v>NA</v>
      </c>
      <c r="J30" s="81"/>
      <c r="K30" s="26"/>
      <c r="L30" s="13"/>
      <c r="M30" s="12"/>
      <c r="N30" s="12"/>
      <c r="O30" s="12"/>
      <c r="P30" s="12"/>
      <c r="Q30" s="12"/>
      <c r="R30" s="12"/>
      <c r="S30" s="12"/>
      <c r="T30" s="12"/>
      <c r="U30" s="12"/>
      <c r="V30" s="12"/>
      <c r="W30" s="12"/>
    </row>
    <row r="31" spans="1:23" x14ac:dyDescent="0.2">
      <c r="A31" s="12">
        <v>20</v>
      </c>
      <c r="B31" s="81"/>
      <c r="C31" s="12"/>
      <c r="D31" s="31"/>
      <c r="E31" s="12"/>
      <c r="F31" s="26"/>
      <c r="G31" s="26"/>
      <c r="H31" s="14" t="str">
        <f t="shared" si="3"/>
        <v>NA</v>
      </c>
      <c r="I31" s="14" t="str">
        <f t="shared" si="4"/>
        <v>NA</v>
      </c>
      <c r="J31" s="81"/>
      <c r="K31" s="26"/>
      <c r="L31" s="13"/>
      <c r="M31" s="12"/>
      <c r="N31" s="12"/>
      <c r="O31" s="12"/>
      <c r="P31" s="12"/>
      <c r="Q31" s="12"/>
      <c r="R31" s="12"/>
      <c r="S31" s="12"/>
      <c r="T31" s="12"/>
      <c r="U31" s="12"/>
      <c r="V31" s="12"/>
      <c r="W31" s="12"/>
    </row>
    <row r="32" spans="1:23" x14ac:dyDescent="0.2">
      <c r="A32" s="12">
        <v>21</v>
      </c>
      <c r="B32" s="81"/>
      <c r="C32" s="12"/>
      <c r="D32" s="13"/>
      <c r="E32" s="12"/>
      <c r="F32" s="26"/>
      <c r="G32" s="26"/>
      <c r="H32" s="14" t="str">
        <f t="shared" si="3"/>
        <v>NA</v>
      </c>
      <c r="I32" s="14" t="str">
        <f t="shared" si="4"/>
        <v>NA</v>
      </c>
      <c r="J32" s="81"/>
      <c r="K32" s="26"/>
      <c r="L32" s="13"/>
      <c r="M32" s="12"/>
      <c r="N32" s="12"/>
      <c r="O32" s="12"/>
      <c r="P32" s="12"/>
      <c r="Q32" s="12"/>
      <c r="R32" s="12"/>
      <c r="S32" s="12"/>
      <c r="T32" s="12"/>
      <c r="U32" s="12"/>
      <c r="V32" s="12"/>
      <c r="W32" s="12"/>
    </row>
    <row r="33" spans="1:23" x14ac:dyDescent="0.2">
      <c r="A33" s="12">
        <v>22</v>
      </c>
      <c r="B33" s="81"/>
      <c r="C33" s="12"/>
      <c r="D33" s="13"/>
      <c r="E33" s="12"/>
      <c r="F33" s="26"/>
      <c r="G33" s="26"/>
      <c r="H33" s="14" t="str">
        <f t="shared" si="3"/>
        <v>NA</v>
      </c>
      <c r="I33" s="14" t="str">
        <f t="shared" si="4"/>
        <v>NA</v>
      </c>
      <c r="J33" s="81"/>
      <c r="K33" s="26"/>
      <c r="L33" s="13"/>
      <c r="M33" s="12"/>
      <c r="N33" s="12"/>
      <c r="O33" s="12"/>
      <c r="P33" s="12"/>
      <c r="Q33" s="12"/>
      <c r="R33" s="12"/>
      <c r="S33" s="12"/>
      <c r="T33" s="12"/>
      <c r="U33" s="12"/>
      <c r="V33" s="12"/>
      <c r="W33" s="12"/>
    </row>
    <row r="34" spans="1:23" x14ac:dyDescent="0.2">
      <c r="A34" s="12">
        <v>23</v>
      </c>
      <c r="B34" s="81"/>
      <c r="C34" s="12"/>
      <c r="D34" s="13"/>
      <c r="E34" s="12"/>
      <c r="F34" s="26"/>
      <c r="G34" s="26"/>
      <c r="H34" s="14" t="str">
        <f t="shared" si="3"/>
        <v>NA</v>
      </c>
      <c r="I34" s="14" t="str">
        <f t="shared" si="4"/>
        <v>NA</v>
      </c>
      <c r="J34" s="81"/>
      <c r="K34" s="26"/>
      <c r="L34" s="13"/>
      <c r="M34" s="12"/>
      <c r="N34" s="12"/>
      <c r="O34" s="12"/>
      <c r="P34" s="12"/>
      <c r="Q34" s="12"/>
      <c r="R34" s="12"/>
      <c r="S34" s="12"/>
      <c r="T34" s="12"/>
      <c r="U34" s="12"/>
      <c r="V34" s="12"/>
      <c r="W34" s="12"/>
    </row>
    <row r="35" spans="1:23" x14ac:dyDescent="0.2">
      <c r="A35" s="12">
        <v>24</v>
      </c>
      <c r="B35" s="81"/>
      <c r="C35" s="12"/>
      <c r="D35" s="13"/>
      <c r="E35" s="12"/>
      <c r="F35" s="26"/>
      <c r="G35" s="26"/>
      <c r="H35" s="14" t="str">
        <f t="shared" si="3"/>
        <v>NA</v>
      </c>
      <c r="I35" s="14" t="str">
        <f t="shared" si="4"/>
        <v>NA</v>
      </c>
      <c r="J35" s="81"/>
      <c r="K35" s="26"/>
      <c r="L35" s="13"/>
      <c r="M35" s="12"/>
      <c r="N35" s="12"/>
      <c r="O35" s="12"/>
      <c r="P35" s="12"/>
      <c r="Q35" s="12"/>
      <c r="R35" s="12"/>
      <c r="S35" s="12"/>
      <c r="T35" s="12"/>
      <c r="U35" s="12"/>
      <c r="V35" s="12"/>
      <c r="W35" s="12"/>
    </row>
    <row r="36" spans="1:23" x14ac:dyDescent="0.2">
      <c r="A36" s="12">
        <v>25</v>
      </c>
      <c r="B36" s="81"/>
      <c r="C36" s="12"/>
      <c r="D36" s="13"/>
      <c r="E36" s="13"/>
      <c r="F36" s="26"/>
      <c r="G36" s="26"/>
      <c r="H36" s="14" t="str">
        <f t="shared" si="3"/>
        <v>NA</v>
      </c>
      <c r="I36" s="14" t="str">
        <f t="shared" si="4"/>
        <v>NA</v>
      </c>
      <c r="J36" s="81"/>
      <c r="K36" s="26"/>
      <c r="L36" s="13"/>
      <c r="M36" s="12"/>
      <c r="N36" s="12"/>
      <c r="O36" s="12"/>
      <c r="P36" s="12"/>
      <c r="Q36" s="12"/>
      <c r="R36" s="12"/>
      <c r="S36" s="12"/>
      <c r="T36" s="12"/>
      <c r="U36" s="12"/>
      <c r="V36" s="12"/>
      <c r="W36" s="12"/>
    </row>
    <row r="37" spans="1:23" x14ac:dyDescent="0.2">
      <c r="A37" s="12">
        <v>26</v>
      </c>
      <c r="B37" s="81"/>
      <c r="C37" s="12"/>
      <c r="D37" s="13"/>
      <c r="E37" s="13"/>
      <c r="F37" s="26"/>
      <c r="G37" s="26"/>
      <c r="H37" s="14" t="str">
        <f t="shared" si="3"/>
        <v>NA</v>
      </c>
      <c r="I37" s="14" t="str">
        <f t="shared" si="4"/>
        <v>NA</v>
      </c>
      <c r="J37" s="81"/>
      <c r="K37" s="26"/>
      <c r="L37" s="13"/>
      <c r="M37" s="12"/>
      <c r="N37" s="12"/>
      <c r="O37" s="12"/>
      <c r="P37" s="12"/>
      <c r="Q37" s="12"/>
      <c r="R37" s="12"/>
      <c r="S37" s="12"/>
      <c r="T37" s="12"/>
      <c r="U37" s="12"/>
      <c r="V37" s="12"/>
      <c r="W37" s="12"/>
    </row>
    <row r="38" spans="1:23" x14ac:dyDescent="0.2">
      <c r="A38" s="12">
        <v>27</v>
      </c>
      <c r="B38" s="81"/>
      <c r="C38" s="12"/>
      <c r="D38" s="13"/>
      <c r="E38" s="12"/>
      <c r="F38" s="26"/>
      <c r="G38" s="26"/>
      <c r="H38" s="14" t="str">
        <f t="shared" si="3"/>
        <v>NA</v>
      </c>
      <c r="I38" s="14" t="str">
        <f t="shared" si="4"/>
        <v>NA</v>
      </c>
      <c r="J38" s="81"/>
      <c r="K38" s="26"/>
      <c r="L38" s="13"/>
      <c r="M38" s="12"/>
      <c r="N38" s="12"/>
      <c r="O38" s="12"/>
      <c r="P38" s="12"/>
      <c r="Q38" s="12"/>
      <c r="R38" s="12"/>
      <c r="S38" s="12"/>
      <c r="T38" s="12"/>
      <c r="U38" s="12"/>
      <c r="V38" s="12"/>
      <c r="W38" s="12"/>
    </row>
    <row r="39" spans="1:23" x14ac:dyDescent="0.2">
      <c r="A39" s="12">
        <v>28</v>
      </c>
      <c r="B39" s="81"/>
      <c r="C39" s="12"/>
      <c r="D39" s="13"/>
      <c r="E39" s="12"/>
      <c r="F39" s="26"/>
      <c r="G39" s="26"/>
      <c r="H39" s="14" t="str">
        <f t="shared" si="3"/>
        <v>NA</v>
      </c>
      <c r="I39" s="14" t="str">
        <f t="shared" si="4"/>
        <v>NA</v>
      </c>
      <c r="J39" s="81"/>
      <c r="K39" s="26"/>
      <c r="L39" s="13"/>
      <c r="M39" s="12"/>
      <c r="N39" s="12"/>
      <c r="O39" s="12"/>
      <c r="P39" s="12"/>
      <c r="Q39" s="12"/>
      <c r="R39" s="12"/>
      <c r="S39" s="12"/>
      <c r="T39" s="12"/>
      <c r="U39" s="12"/>
      <c r="V39" s="12"/>
      <c r="W39" s="12"/>
    </row>
    <row r="40" spans="1:23" x14ac:dyDescent="0.2">
      <c r="A40" s="12">
        <v>29</v>
      </c>
      <c r="B40" s="81"/>
      <c r="C40" s="12"/>
      <c r="D40" s="13"/>
      <c r="E40" s="12"/>
      <c r="F40" s="26"/>
      <c r="G40" s="26"/>
      <c r="H40" s="14" t="str">
        <f t="shared" si="3"/>
        <v>NA</v>
      </c>
      <c r="I40" s="14" t="str">
        <f t="shared" si="4"/>
        <v>NA</v>
      </c>
      <c r="J40" s="81"/>
      <c r="K40" s="26"/>
      <c r="L40" s="13"/>
      <c r="M40" s="12"/>
      <c r="N40" s="12"/>
      <c r="O40" s="12"/>
      <c r="P40" s="12"/>
      <c r="Q40" s="12"/>
      <c r="R40" s="12"/>
      <c r="S40" s="12"/>
      <c r="T40" s="12"/>
      <c r="U40" s="12"/>
      <c r="V40" s="12"/>
      <c r="W40" s="12"/>
    </row>
    <row r="41" spans="1:23" x14ac:dyDescent="0.2">
      <c r="A41" s="12">
        <v>30</v>
      </c>
      <c r="B41" s="81"/>
      <c r="C41" s="12"/>
      <c r="D41" s="13"/>
      <c r="E41" s="12"/>
      <c r="F41" s="26"/>
      <c r="G41" s="26"/>
      <c r="H41" s="14" t="str">
        <f t="shared" si="3"/>
        <v>NA</v>
      </c>
      <c r="I41" s="14" t="str">
        <f t="shared" si="4"/>
        <v>NA</v>
      </c>
      <c r="J41" s="81"/>
      <c r="K41" s="26"/>
      <c r="L41" s="13"/>
      <c r="M41" s="12"/>
      <c r="N41" s="12"/>
      <c r="O41" s="12"/>
      <c r="P41" s="12"/>
      <c r="Q41" s="12"/>
      <c r="R41" s="12"/>
      <c r="S41" s="12"/>
      <c r="T41" s="12"/>
      <c r="U41" s="12"/>
      <c r="V41" s="12"/>
      <c r="W41" s="12"/>
    </row>
    <row r="42" spans="1:23" x14ac:dyDescent="0.2">
      <c r="A42" s="12">
        <v>31</v>
      </c>
      <c r="B42" s="81"/>
      <c r="C42" s="12"/>
      <c r="D42" s="13"/>
      <c r="E42" s="12"/>
      <c r="F42" s="26"/>
      <c r="G42" s="26"/>
      <c r="H42" s="14" t="str">
        <f t="shared" si="3"/>
        <v>NA</v>
      </c>
      <c r="I42" s="14" t="str">
        <f t="shared" si="4"/>
        <v>NA</v>
      </c>
      <c r="J42" s="81"/>
      <c r="K42" s="26"/>
      <c r="L42" s="13"/>
      <c r="M42" s="12"/>
      <c r="N42" s="12"/>
      <c r="O42" s="12"/>
      <c r="P42" s="12"/>
      <c r="Q42" s="12"/>
      <c r="R42" s="12"/>
      <c r="S42" s="12"/>
      <c r="T42" s="12"/>
      <c r="U42" s="12"/>
      <c r="V42" s="12"/>
      <c r="W42" s="12"/>
    </row>
    <row r="43" spans="1:23" x14ac:dyDescent="0.2">
      <c r="A43" s="12">
        <v>32</v>
      </c>
      <c r="B43" s="81"/>
      <c r="C43" s="12"/>
      <c r="D43" s="13"/>
      <c r="E43" s="12"/>
      <c r="F43" s="26"/>
      <c r="G43" s="26"/>
      <c r="H43" s="14" t="str">
        <f t="shared" si="3"/>
        <v>NA</v>
      </c>
      <c r="I43" s="14" t="str">
        <f t="shared" si="4"/>
        <v>NA</v>
      </c>
      <c r="J43" s="81"/>
      <c r="K43" s="26"/>
      <c r="L43" s="13"/>
      <c r="M43" s="12"/>
      <c r="N43" s="12"/>
      <c r="O43" s="12"/>
      <c r="P43" s="12"/>
      <c r="Q43" s="12"/>
      <c r="R43" s="12"/>
      <c r="S43" s="12"/>
      <c r="T43" s="12"/>
      <c r="U43" s="12"/>
      <c r="V43" s="12"/>
      <c r="W43" s="12"/>
    </row>
    <row r="44" spans="1:23" x14ac:dyDescent="0.2">
      <c r="A44" s="12">
        <v>33</v>
      </c>
      <c r="B44" s="81"/>
      <c r="C44" s="12"/>
      <c r="D44" s="13"/>
      <c r="E44" s="12"/>
      <c r="F44" s="26"/>
      <c r="G44" s="26"/>
      <c r="H44" s="14" t="str">
        <f t="shared" si="3"/>
        <v>NA</v>
      </c>
      <c r="I44" s="14" t="str">
        <f t="shared" si="4"/>
        <v>NA</v>
      </c>
      <c r="J44" s="81"/>
      <c r="K44" s="26"/>
      <c r="L44" s="13"/>
      <c r="M44" s="12"/>
      <c r="N44" s="12"/>
      <c r="O44" s="12"/>
      <c r="P44" s="12"/>
      <c r="Q44" s="12"/>
      <c r="R44" s="12"/>
      <c r="S44" s="12"/>
      <c r="T44" s="12"/>
      <c r="U44" s="12"/>
      <c r="V44" s="12"/>
      <c r="W44" s="12"/>
    </row>
    <row r="45" spans="1:23" x14ac:dyDescent="0.2">
      <c r="A45" s="12">
        <v>34</v>
      </c>
      <c r="B45" s="81"/>
      <c r="C45" s="12"/>
      <c r="D45" s="13"/>
      <c r="E45" s="12"/>
      <c r="F45" s="26"/>
      <c r="G45" s="26"/>
      <c r="H45" s="14" t="str">
        <f t="shared" si="3"/>
        <v>NA</v>
      </c>
      <c r="I45" s="14" t="str">
        <f t="shared" si="4"/>
        <v>NA</v>
      </c>
      <c r="J45" s="81"/>
      <c r="K45" s="26"/>
      <c r="L45" s="13"/>
      <c r="M45" s="12"/>
      <c r="N45" s="12"/>
      <c r="O45" s="12"/>
      <c r="P45" s="12"/>
      <c r="Q45" s="12"/>
      <c r="R45" s="12"/>
      <c r="S45" s="12"/>
      <c r="T45" s="12"/>
      <c r="U45" s="12"/>
      <c r="V45" s="12"/>
      <c r="W45" s="12"/>
    </row>
    <row r="46" spans="1:23" x14ac:dyDescent="0.2">
      <c r="A46" s="12">
        <v>36</v>
      </c>
      <c r="B46" s="81"/>
      <c r="C46" s="12"/>
      <c r="D46" s="13"/>
      <c r="E46" s="12"/>
      <c r="F46" s="26"/>
      <c r="G46" s="26"/>
      <c r="H46" s="14" t="str">
        <f t="shared" si="3"/>
        <v>NA</v>
      </c>
      <c r="I46" s="14" t="str">
        <f t="shared" si="4"/>
        <v>NA</v>
      </c>
      <c r="J46" s="81"/>
      <c r="K46" s="26"/>
      <c r="L46" s="13"/>
      <c r="M46" s="12"/>
      <c r="N46" s="12"/>
      <c r="O46" s="12"/>
      <c r="P46" s="12"/>
      <c r="Q46" s="12"/>
      <c r="R46" s="12"/>
      <c r="S46" s="12"/>
      <c r="T46" s="12"/>
      <c r="U46" s="12"/>
      <c r="V46" s="12"/>
      <c r="W46" s="12"/>
    </row>
    <row r="47" spans="1:23" x14ac:dyDescent="0.2">
      <c r="A47" s="12">
        <v>37</v>
      </c>
      <c r="B47" s="81"/>
      <c r="C47" s="12"/>
      <c r="D47" s="13"/>
      <c r="E47" s="12"/>
      <c r="F47" s="26"/>
      <c r="G47" s="26"/>
      <c r="H47" s="14" t="str">
        <f t="shared" si="3"/>
        <v>NA</v>
      </c>
      <c r="I47" s="14" t="str">
        <f t="shared" si="4"/>
        <v>NA</v>
      </c>
      <c r="J47" s="81"/>
      <c r="K47" s="26"/>
      <c r="L47" s="13"/>
      <c r="M47" s="12"/>
      <c r="N47" s="12"/>
      <c r="O47" s="12"/>
      <c r="P47" s="12"/>
      <c r="Q47" s="12"/>
      <c r="R47" s="12"/>
      <c r="S47" s="12"/>
      <c r="T47" s="12"/>
      <c r="U47" s="12"/>
      <c r="V47" s="12"/>
      <c r="W47" s="12"/>
    </row>
    <row r="48" spans="1:23" x14ac:dyDescent="0.2">
      <c r="A48" s="12">
        <v>38</v>
      </c>
      <c r="B48" s="81"/>
      <c r="C48" s="12"/>
      <c r="D48" s="13"/>
      <c r="E48" s="12"/>
      <c r="F48" s="26"/>
      <c r="G48" s="26"/>
      <c r="H48" s="14" t="str">
        <f t="shared" si="3"/>
        <v>NA</v>
      </c>
      <c r="I48" s="14" t="str">
        <f t="shared" si="4"/>
        <v>NA</v>
      </c>
      <c r="J48" s="81"/>
      <c r="K48" s="26"/>
      <c r="L48" s="13"/>
      <c r="M48" s="12"/>
      <c r="N48" s="12"/>
      <c r="O48" s="12"/>
      <c r="P48" s="12"/>
      <c r="Q48" s="12"/>
      <c r="R48" s="12"/>
      <c r="S48" s="12"/>
      <c r="T48" s="12"/>
      <c r="U48" s="12"/>
      <c r="V48" s="12"/>
      <c r="W48" s="12"/>
    </row>
    <row r="49" spans="1:23" x14ac:dyDescent="0.2">
      <c r="A49" s="12">
        <v>39</v>
      </c>
      <c r="B49" s="81"/>
      <c r="C49" s="12"/>
      <c r="D49" s="13"/>
      <c r="E49" s="12"/>
      <c r="F49" s="26"/>
      <c r="G49" s="26"/>
      <c r="H49" s="14" t="str">
        <f t="shared" si="3"/>
        <v>NA</v>
      </c>
      <c r="I49" s="14" t="str">
        <f t="shared" si="4"/>
        <v>NA</v>
      </c>
      <c r="J49" s="81"/>
      <c r="K49" s="26"/>
      <c r="L49" s="13"/>
      <c r="M49" s="12"/>
      <c r="N49" s="12"/>
      <c r="O49" s="12"/>
      <c r="P49" s="12"/>
      <c r="Q49" s="12"/>
      <c r="R49" s="12"/>
      <c r="S49" s="12"/>
      <c r="T49" s="12"/>
      <c r="U49" s="12"/>
      <c r="V49" s="12"/>
      <c r="W49" s="12"/>
    </row>
    <row r="50" spans="1:23" x14ac:dyDescent="0.2">
      <c r="A50" s="12">
        <v>40</v>
      </c>
      <c r="B50" s="81"/>
      <c r="C50" s="12"/>
      <c r="D50" s="13"/>
      <c r="E50" s="13"/>
      <c r="F50" s="26"/>
      <c r="G50" s="26"/>
      <c r="H50" s="14" t="str">
        <f t="shared" si="3"/>
        <v>NA</v>
      </c>
      <c r="I50" s="14" t="str">
        <f t="shared" si="4"/>
        <v>NA</v>
      </c>
      <c r="J50" s="81"/>
      <c r="K50" s="26"/>
      <c r="L50" s="13"/>
      <c r="M50" s="12"/>
      <c r="N50" s="12"/>
      <c r="O50" s="12"/>
      <c r="P50" s="12"/>
      <c r="Q50" s="12"/>
      <c r="R50" s="12"/>
      <c r="S50" s="12"/>
      <c r="T50" s="12"/>
      <c r="U50" s="12"/>
      <c r="V50" s="12"/>
      <c r="W50" s="12"/>
    </row>
    <row r="51" spans="1:23" x14ac:dyDescent="0.2">
      <c r="A51" s="12">
        <v>41</v>
      </c>
      <c r="B51" s="81"/>
      <c r="C51" s="12"/>
      <c r="D51" s="13"/>
      <c r="E51" s="12"/>
      <c r="F51" s="26"/>
      <c r="G51" s="26"/>
      <c r="H51" s="14" t="str">
        <f t="shared" si="3"/>
        <v>NA</v>
      </c>
      <c r="I51" s="14" t="str">
        <f t="shared" si="4"/>
        <v>NA</v>
      </c>
      <c r="J51" s="81"/>
      <c r="K51" s="26"/>
      <c r="L51" s="13"/>
      <c r="M51" s="12"/>
      <c r="N51" s="12"/>
      <c r="O51" s="12"/>
      <c r="P51" s="12"/>
      <c r="Q51" s="12"/>
      <c r="R51" s="12"/>
      <c r="S51" s="12"/>
      <c r="T51" s="12"/>
      <c r="U51" s="12"/>
      <c r="V51" s="12"/>
      <c r="W51" s="12"/>
    </row>
    <row r="52" spans="1:23" x14ac:dyDescent="0.2">
      <c r="A52" s="12">
        <v>42</v>
      </c>
      <c r="B52" s="81"/>
      <c r="C52" s="12"/>
      <c r="D52" s="13"/>
      <c r="E52" s="12"/>
      <c r="F52" s="26"/>
      <c r="G52" s="26"/>
      <c r="H52" s="14" t="str">
        <f t="shared" si="3"/>
        <v>NA</v>
      </c>
      <c r="I52" s="14" t="str">
        <f t="shared" si="4"/>
        <v>NA</v>
      </c>
      <c r="J52" s="81"/>
      <c r="K52" s="26"/>
      <c r="L52" s="13"/>
      <c r="M52" s="12"/>
      <c r="N52" s="12"/>
      <c r="O52" s="12"/>
      <c r="P52" s="12"/>
      <c r="Q52" s="12"/>
      <c r="R52" s="12"/>
      <c r="S52" s="12"/>
      <c r="T52" s="12"/>
      <c r="U52" s="12"/>
      <c r="V52" s="12"/>
      <c r="W52" s="12"/>
    </row>
    <row r="53" spans="1:23" x14ac:dyDescent="0.2">
      <c r="A53" s="12">
        <v>43</v>
      </c>
      <c r="B53" s="81"/>
      <c r="C53" s="12"/>
      <c r="D53" s="12"/>
      <c r="E53" s="12"/>
      <c r="F53" s="26"/>
      <c r="G53" s="26"/>
      <c r="H53" s="14" t="str">
        <f t="shared" si="3"/>
        <v>NA</v>
      </c>
      <c r="I53" s="14" t="str">
        <f t="shared" si="4"/>
        <v>NA</v>
      </c>
      <c r="J53" s="81"/>
      <c r="K53" s="26"/>
      <c r="L53" s="13"/>
      <c r="M53" s="12"/>
      <c r="N53" s="12"/>
      <c r="O53" s="12"/>
      <c r="P53" s="12"/>
      <c r="Q53" s="12"/>
      <c r="R53" s="12"/>
      <c r="S53" s="12"/>
      <c r="T53" s="12"/>
      <c r="U53" s="12"/>
      <c r="V53" s="12"/>
      <c r="W53" s="12"/>
    </row>
    <row r="54" spans="1:23" x14ac:dyDescent="0.2">
      <c r="A54" s="12">
        <v>44</v>
      </c>
      <c r="B54" s="81"/>
      <c r="C54" s="12"/>
      <c r="D54" s="12"/>
      <c r="E54" s="12"/>
      <c r="F54" s="26"/>
      <c r="G54" s="26"/>
      <c r="H54" s="14" t="str">
        <f t="shared" si="3"/>
        <v>NA</v>
      </c>
      <c r="I54" s="14" t="str">
        <f t="shared" si="4"/>
        <v>NA</v>
      </c>
      <c r="J54" s="81"/>
      <c r="K54" s="26"/>
      <c r="L54" s="13"/>
      <c r="M54" s="12"/>
      <c r="N54" s="12"/>
      <c r="O54" s="12"/>
      <c r="P54" s="12"/>
      <c r="Q54" s="12"/>
      <c r="R54" s="12"/>
      <c r="S54" s="12"/>
      <c r="T54" s="12"/>
      <c r="U54" s="12"/>
      <c r="V54" s="12"/>
      <c r="W54" s="12"/>
    </row>
    <row r="55" spans="1:23" x14ac:dyDescent="0.2">
      <c r="A55" s="12">
        <v>45</v>
      </c>
      <c r="B55" s="81"/>
      <c r="C55" s="12"/>
      <c r="D55" s="12"/>
      <c r="E55" s="12"/>
      <c r="F55" s="26"/>
      <c r="G55" s="26"/>
      <c r="H55" s="14" t="str">
        <f t="shared" si="3"/>
        <v>NA</v>
      </c>
      <c r="I55" s="14" t="str">
        <f t="shared" si="4"/>
        <v>NA</v>
      </c>
      <c r="J55" s="81"/>
      <c r="K55" s="26"/>
      <c r="L55" s="13"/>
      <c r="M55" s="12"/>
      <c r="N55" s="12"/>
      <c r="O55" s="12"/>
      <c r="P55" s="12"/>
      <c r="Q55" s="12"/>
      <c r="R55" s="12"/>
      <c r="S55" s="12"/>
      <c r="T55" s="12"/>
      <c r="U55" s="12"/>
      <c r="V55" s="12"/>
      <c r="W55" s="12"/>
    </row>
    <row r="56" spans="1:23" x14ac:dyDescent="0.2">
      <c r="A56" s="12">
        <v>46</v>
      </c>
      <c r="B56" s="81"/>
      <c r="C56" s="12"/>
      <c r="D56" s="12"/>
      <c r="E56" s="12"/>
      <c r="F56" s="26"/>
      <c r="G56" s="26"/>
      <c r="H56" s="14" t="str">
        <f t="shared" si="3"/>
        <v>NA</v>
      </c>
      <c r="I56" s="14" t="str">
        <f t="shared" si="4"/>
        <v>NA</v>
      </c>
      <c r="J56" s="81"/>
      <c r="K56" s="26"/>
      <c r="L56" s="13"/>
      <c r="M56" s="12"/>
      <c r="N56" s="12"/>
      <c r="O56" s="12"/>
      <c r="P56" s="12"/>
      <c r="Q56" s="12"/>
      <c r="R56" s="12"/>
      <c r="S56" s="12"/>
      <c r="T56" s="12"/>
      <c r="U56" s="12"/>
      <c r="V56" s="12"/>
      <c r="W56" s="12"/>
    </row>
    <row r="57" spans="1:23" x14ac:dyDescent="0.2">
      <c r="A57" s="12">
        <v>47</v>
      </c>
      <c r="B57" s="81"/>
      <c r="C57" s="12"/>
      <c r="D57" s="12"/>
      <c r="E57" s="12"/>
      <c r="F57" s="26"/>
      <c r="G57" s="26"/>
      <c r="H57" s="14" t="str">
        <f t="shared" si="3"/>
        <v>NA</v>
      </c>
      <c r="I57" s="14" t="str">
        <f t="shared" si="4"/>
        <v>NA</v>
      </c>
      <c r="J57" s="81"/>
      <c r="K57" s="26"/>
      <c r="L57" s="13"/>
      <c r="M57" s="12"/>
      <c r="N57" s="12"/>
      <c r="O57" s="12"/>
      <c r="P57" s="12"/>
      <c r="Q57" s="12"/>
      <c r="R57" s="12"/>
      <c r="S57" s="12"/>
      <c r="T57" s="12"/>
      <c r="U57" s="12"/>
      <c r="V57" s="12"/>
      <c r="W57" s="12"/>
    </row>
    <row r="58" spans="1:23" x14ac:dyDescent="0.2">
      <c r="A58" s="12">
        <v>48</v>
      </c>
      <c r="B58" s="81"/>
      <c r="C58" s="12"/>
      <c r="D58" s="12"/>
      <c r="E58" s="12"/>
      <c r="F58" s="26"/>
      <c r="G58" s="26"/>
      <c r="H58" s="14" t="str">
        <f t="shared" si="3"/>
        <v>NA</v>
      </c>
      <c r="I58" s="14" t="str">
        <f t="shared" si="4"/>
        <v>NA</v>
      </c>
      <c r="J58" s="81"/>
      <c r="K58" s="26"/>
      <c r="L58" s="13"/>
      <c r="M58" s="12"/>
      <c r="N58" s="12"/>
      <c r="O58" s="12"/>
      <c r="P58" s="12"/>
      <c r="Q58" s="12"/>
      <c r="R58" s="12"/>
      <c r="S58" s="12"/>
      <c r="T58" s="12"/>
      <c r="U58" s="12"/>
      <c r="V58" s="12"/>
      <c r="W58" s="12"/>
    </row>
    <row r="59" spans="1:23" x14ac:dyDescent="0.2">
      <c r="A59" s="12">
        <v>49</v>
      </c>
      <c r="B59" s="81"/>
      <c r="C59" s="12"/>
      <c r="D59" s="12"/>
      <c r="E59" s="12"/>
      <c r="F59" s="26"/>
      <c r="G59" s="26"/>
      <c r="H59" s="14" t="str">
        <f t="shared" si="3"/>
        <v>NA</v>
      </c>
      <c r="I59" s="14" t="str">
        <f t="shared" si="4"/>
        <v>NA</v>
      </c>
      <c r="J59" s="81"/>
      <c r="K59" s="26"/>
      <c r="L59" s="13"/>
      <c r="M59" s="12"/>
      <c r="N59" s="12"/>
      <c r="O59" s="12"/>
      <c r="P59" s="12"/>
      <c r="Q59" s="12"/>
      <c r="R59" s="12"/>
      <c r="S59" s="12"/>
      <c r="T59" s="12"/>
      <c r="U59" s="12"/>
      <c r="V59" s="12"/>
      <c r="W59" s="12"/>
    </row>
    <row r="60" spans="1:23" x14ac:dyDescent="0.2">
      <c r="A60" s="12">
        <v>50</v>
      </c>
      <c r="B60" s="81"/>
      <c r="C60" s="12"/>
      <c r="D60" s="12"/>
      <c r="E60" s="12"/>
      <c r="F60" s="26"/>
      <c r="G60" s="26"/>
      <c r="H60" s="14" t="str">
        <f t="shared" si="3"/>
        <v>NA</v>
      </c>
      <c r="I60" s="14" t="str">
        <f t="shared" si="4"/>
        <v>NA</v>
      </c>
      <c r="J60" s="81"/>
      <c r="K60" s="26"/>
      <c r="L60" s="13"/>
      <c r="M60" s="12"/>
      <c r="N60" s="12"/>
      <c r="O60" s="12"/>
      <c r="P60" s="12"/>
      <c r="Q60" s="12"/>
      <c r="R60" s="12"/>
      <c r="S60" s="12"/>
      <c r="T60" s="12"/>
      <c r="U60" s="12"/>
      <c r="V60" s="12"/>
      <c r="W60" s="12"/>
    </row>
  </sheetData>
  <autoFilter ref="A11:W60"/>
  <mergeCells count="4">
    <mergeCell ref="A10:E10"/>
    <mergeCell ref="Q10:W10"/>
    <mergeCell ref="J10:P10"/>
    <mergeCell ref="F10:I10"/>
  </mergeCells>
  <phoneticPr fontId="2" type="noConversion"/>
  <dataValidations count="4">
    <dataValidation type="list" allowBlank="1" showInputMessage="1" showErrorMessage="1" sqref="J12:J60">
      <formula1>$J$2:$J$8</formula1>
    </dataValidation>
    <dataValidation type="list" allowBlank="1" showInputMessage="1" showErrorMessage="1" sqref="K12:K60">
      <formula1>$K$2:$K$8</formula1>
    </dataValidation>
    <dataValidation type="list" allowBlank="1" showInputMessage="1" showErrorMessage="1" sqref="F12:G60">
      <formula1>$F$2:$F$4</formula1>
    </dataValidation>
    <dataValidation type="list" allowBlank="1" showInputMessage="1" showErrorMessage="1" sqref="B12:B60">
      <formula1>$B$2:$B$8</formula1>
    </dataValidation>
  </dataValidations>
  <pageMargins left="0.74803149606299213" right="0.74803149606299213" top="0.98425196850393704" bottom="0.98425196850393704" header="0.39370078740157483" footer="0.39370078740157483"/>
  <pageSetup paperSize="9" orientation="landscape" r:id="rId1"/>
  <headerFooter alignWithMargins="0">
    <oddFooter xml:space="preserve">&amp;L&amp;"Times New Roman,Regular"&amp;9In the
business of
climate change&amp;C&amp;8&amp;A&amp;R&amp;7© Energetics Pty Ltd 2009         &amp;8Page &amp;P  </oddFooter>
  </headerFooter>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enableFormatConditionsCalculation="0">
    <tabColor indexed="14"/>
  </sheetPr>
  <dimension ref="A1:O24"/>
  <sheetViews>
    <sheetView zoomScale="90" zoomScaleNormal="90" workbookViewId="0">
      <pane xSplit="1" ySplit="2" topLeftCell="B7" activePane="bottomRight" state="frozen"/>
      <selection activeCell="E59" sqref="E59"/>
      <selection pane="topRight" activeCell="E59" sqref="E59"/>
      <selection pane="bottomLeft" activeCell="E59" sqref="E59"/>
      <selection pane="bottomRight" activeCell="E59" sqref="E59"/>
    </sheetView>
  </sheetViews>
  <sheetFormatPr defaultRowHeight="12.75" x14ac:dyDescent="0.2"/>
  <cols>
    <col min="1" max="1" width="18.7109375" style="2" bestFit="1" customWidth="1"/>
    <col min="2" max="2" width="16.28515625" style="2" bestFit="1" customWidth="1"/>
    <col min="3" max="3" width="21.140625" style="2" bestFit="1" customWidth="1"/>
    <col min="4" max="4" width="20.85546875" style="2" bestFit="1" customWidth="1"/>
    <col min="5" max="5" width="19.140625" style="2" bestFit="1" customWidth="1"/>
    <col min="6" max="6" width="22.7109375" style="2" bestFit="1" customWidth="1"/>
    <col min="7" max="7" width="18" style="2" bestFit="1" customWidth="1"/>
    <col min="8" max="8" width="13" style="2" bestFit="1" customWidth="1"/>
    <col min="9" max="10" width="13.85546875" style="2" bestFit="1" customWidth="1"/>
    <col min="11" max="11" width="18.5703125" style="2" bestFit="1" customWidth="1"/>
    <col min="12" max="12" width="22.28515625" style="2" bestFit="1" customWidth="1"/>
    <col min="13" max="13" width="27.28515625" style="2" bestFit="1" customWidth="1"/>
    <col min="14" max="14" width="14.42578125" style="2" bestFit="1" customWidth="1"/>
    <col min="15" max="15" width="24.85546875" style="2" bestFit="1" customWidth="1"/>
    <col min="16" max="16384" width="9.140625" style="2"/>
  </cols>
  <sheetData>
    <row r="1" spans="1:15" x14ac:dyDescent="0.2">
      <c r="B1" s="121" t="s">
        <v>94</v>
      </c>
      <c r="C1" s="122"/>
      <c r="D1" s="122"/>
      <c r="E1" s="122"/>
      <c r="F1" s="123" t="s">
        <v>8</v>
      </c>
      <c r="G1" s="124"/>
      <c r="H1" s="125" t="s">
        <v>95</v>
      </c>
      <c r="I1" s="126"/>
      <c r="J1" s="126"/>
      <c r="K1" s="37" t="s">
        <v>11</v>
      </c>
      <c r="L1" s="127" t="s">
        <v>14</v>
      </c>
      <c r="M1" s="128"/>
      <c r="N1" s="1" t="s">
        <v>15</v>
      </c>
      <c r="O1" s="4" t="s">
        <v>104</v>
      </c>
    </row>
    <row r="2" spans="1:15" ht="14.25" x14ac:dyDescent="0.25">
      <c r="A2" s="38" t="s">
        <v>22</v>
      </c>
      <c r="B2" s="39" t="s">
        <v>4</v>
      </c>
      <c r="C2" s="40" t="s">
        <v>5</v>
      </c>
      <c r="D2" s="39" t="s">
        <v>6</v>
      </c>
      <c r="E2" s="40" t="s">
        <v>7</v>
      </c>
      <c r="F2" s="39" t="s">
        <v>9</v>
      </c>
      <c r="G2" s="40" t="s">
        <v>10</v>
      </c>
      <c r="H2" s="39" t="s">
        <v>98</v>
      </c>
      <c r="I2" s="40" t="s">
        <v>96</v>
      </c>
      <c r="J2" s="39" t="s">
        <v>97</v>
      </c>
      <c r="K2" s="40" t="s">
        <v>102</v>
      </c>
      <c r="L2" s="39" t="s">
        <v>100</v>
      </c>
      <c r="M2" s="39" t="s">
        <v>99</v>
      </c>
      <c r="N2" s="41" t="s">
        <v>101</v>
      </c>
      <c r="O2" s="39" t="s">
        <v>103</v>
      </c>
    </row>
    <row r="3" spans="1:15" x14ac:dyDescent="0.2">
      <c r="A3" s="3">
        <f>'Project Register'!D6</f>
        <v>2010</v>
      </c>
      <c r="B3" s="22">
        <v>0.11</v>
      </c>
      <c r="C3" s="42">
        <v>0.11</v>
      </c>
      <c r="D3" s="22">
        <v>0.06</v>
      </c>
      <c r="E3" s="42">
        <v>17.13</v>
      </c>
      <c r="F3" s="22">
        <v>11</v>
      </c>
      <c r="G3" s="42">
        <v>150</v>
      </c>
      <c r="H3" s="44"/>
      <c r="I3" s="45">
        <v>1.25</v>
      </c>
      <c r="J3" s="44"/>
      <c r="K3" s="45"/>
      <c r="L3" s="22">
        <v>0.7</v>
      </c>
      <c r="M3" s="22">
        <v>0.4</v>
      </c>
      <c r="N3" s="42">
        <v>40</v>
      </c>
      <c r="O3" s="22">
        <v>700</v>
      </c>
    </row>
    <row r="4" spans="1:15" x14ac:dyDescent="0.2">
      <c r="A4" s="3">
        <f>A3+1</f>
        <v>2011</v>
      </c>
      <c r="B4" s="22">
        <v>0.125</v>
      </c>
      <c r="C4" s="42">
        <v>0.125</v>
      </c>
      <c r="D4" s="22">
        <v>6.2E-2</v>
      </c>
      <c r="E4" s="42">
        <v>17.13</v>
      </c>
      <c r="F4" s="22">
        <f>F3*1.04</f>
        <v>11.440000000000001</v>
      </c>
      <c r="G4" s="42">
        <v>150</v>
      </c>
      <c r="H4" s="44"/>
      <c r="I4" s="45">
        <f>I3</f>
        <v>1.25</v>
      </c>
      <c r="J4" s="44"/>
      <c r="K4" s="45"/>
      <c r="L4" s="22">
        <f>L3*1.025</f>
        <v>0.71749999999999992</v>
      </c>
      <c r="M4" s="22">
        <f>M3*1.025</f>
        <v>0.41</v>
      </c>
      <c r="N4" s="43">
        <f>N3*1.03</f>
        <v>41.2</v>
      </c>
      <c r="O4" s="22">
        <f>O3*1.025</f>
        <v>717.49999999999989</v>
      </c>
    </row>
    <row r="5" spans="1:15" x14ac:dyDescent="0.2">
      <c r="A5" s="3">
        <f t="shared" ref="A5:A24" si="0">A4+1</f>
        <v>2012</v>
      </c>
      <c r="B5" s="22">
        <f>B4*1.04</f>
        <v>0.13</v>
      </c>
      <c r="C5" s="42">
        <f>C4*1.04</f>
        <v>0.13</v>
      </c>
      <c r="D5" s="22">
        <f>D4*1.04</f>
        <v>6.4479999999999996E-2</v>
      </c>
      <c r="E5" s="42">
        <f>E4*1.025</f>
        <v>17.558249999999997</v>
      </c>
      <c r="F5" s="22">
        <f t="shared" ref="F5:F15" si="1">F4*1.04</f>
        <v>11.897600000000002</v>
      </c>
      <c r="G5" s="42">
        <f>G4*1.05</f>
        <v>157.5</v>
      </c>
      <c r="H5" s="44"/>
      <c r="I5" s="45">
        <f t="shared" ref="I5:I24" si="2">I4</f>
        <v>1.25</v>
      </c>
      <c r="J5" s="44"/>
      <c r="K5" s="45"/>
      <c r="L5" s="22">
        <f t="shared" ref="L5:L24" si="3">L4*1.025</f>
        <v>0.73543749999999986</v>
      </c>
      <c r="M5" s="22">
        <f t="shared" ref="M5:M23" si="4">M4*1.025</f>
        <v>0.42024999999999996</v>
      </c>
      <c r="N5" s="43">
        <f t="shared" ref="N5:N24" si="5">N4*1.03</f>
        <v>42.436000000000007</v>
      </c>
      <c r="O5" s="22">
        <f t="shared" ref="O5:O24" si="6">O4*1.025</f>
        <v>735.43749999999977</v>
      </c>
    </row>
    <row r="6" spans="1:15" x14ac:dyDescent="0.2">
      <c r="A6" s="3">
        <f t="shared" si="0"/>
        <v>2013</v>
      </c>
      <c r="B6" s="22">
        <f t="shared" ref="B6:B15" si="7">B5*1.04</f>
        <v>0.13520000000000001</v>
      </c>
      <c r="C6" s="42">
        <f t="shared" ref="C6:C15" si="8">C5*1.04</f>
        <v>0.13520000000000001</v>
      </c>
      <c r="D6" s="22">
        <f t="shared" ref="D6:D15" si="9">D5*1.04</f>
        <v>6.7059199999999999E-2</v>
      </c>
      <c r="E6" s="42">
        <f t="shared" ref="E6:E15" si="10">E5*1.025</f>
        <v>17.997206249999994</v>
      </c>
      <c r="F6" s="22">
        <f t="shared" si="1"/>
        <v>12.373504000000002</v>
      </c>
      <c r="G6" s="42">
        <f t="shared" ref="G6:G24" si="11">G5*1.05</f>
        <v>165.375</v>
      </c>
      <c r="H6" s="44"/>
      <c r="I6" s="45">
        <f t="shared" si="2"/>
        <v>1.25</v>
      </c>
      <c r="J6" s="44"/>
      <c r="K6" s="45"/>
      <c r="L6" s="22">
        <f t="shared" si="3"/>
        <v>0.7538234374999998</v>
      </c>
      <c r="M6" s="22">
        <f t="shared" si="4"/>
        <v>0.4307562499999999</v>
      </c>
      <c r="N6" s="43">
        <f t="shared" si="5"/>
        <v>43.709080000000007</v>
      </c>
      <c r="O6" s="22">
        <f t="shared" si="6"/>
        <v>753.82343749999973</v>
      </c>
    </row>
    <row r="7" spans="1:15" x14ac:dyDescent="0.2">
      <c r="A7" s="3">
        <f t="shared" si="0"/>
        <v>2014</v>
      </c>
      <c r="B7" s="22">
        <f t="shared" si="7"/>
        <v>0.14060800000000001</v>
      </c>
      <c r="C7" s="42">
        <f t="shared" si="8"/>
        <v>0.14060800000000001</v>
      </c>
      <c r="D7" s="22">
        <f t="shared" si="9"/>
        <v>6.9741568000000004E-2</v>
      </c>
      <c r="E7" s="42">
        <f t="shared" si="10"/>
        <v>18.447136406249992</v>
      </c>
      <c r="F7" s="22">
        <f t="shared" si="1"/>
        <v>12.868444160000003</v>
      </c>
      <c r="G7" s="42">
        <f t="shared" si="11"/>
        <v>173.64375000000001</v>
      </c>
      <c r="H7" s="44"/>
      <c r="I7" s="45">
        <f t="shared" si="2"/>
        <v>1.25</v>
      </c>
      <c r="J7" s="44"/>
      <c r="K7" s="45"/>
      <c r="L7" s="22">
        <f t="shared" si="3"/>
        <v>0.77266902343749977</v>
      </c>
      <c r="M7" s="22">
        <f t="shared" si="4"/>
        <v>0.44152515624999983</v>
      </c>
      <c r="N7" s="43">
        <f t="shared" si="5"/>
        <v>45.020352400000007</v>
      </c>
      <c r="O7" s="22">
        <f t="shared" si="6"/>
        <v>772.66902343749962</v>
      </c>
    </row>
    <row r="8" spans="1:15" x14ac:dyDescent="0.2">
      <c r="A8" s="3">
        <f t="shared" si="0"/>
        <v>2015</v>
      </c>
      <c r="B8" s="22">
        <f t="shared" si="7"/>
        <v>0.14623232000000003</v>
      </c>
      <c r="C8" s="42">
        <f t="shared" si="8"/>
        <v>0.14623232000000003</v>
      </c>
      <c r="D8" s="22">
        <f t="shared" si="9"/>
        <v>7.2531230720000006E-2</v>
      </c>
      <c r="E8" s="42">
        <f t="shared" si="10"/>
        <v>18.908314816406239</v>
      </c>
      <c r="F8" s="22">
        <f t="shared" si="1"/>
        <v>13.383181926400002</v>
      </c>
      <c r="G8" s="42">
        <f t="shared" si="11"/>
        <v>182.32593750000001</v>
      </c>
      <c r="H8" s="44"/>
      <c r="I8" s="45">
        <f t="shared" si="2"/>
        <v>1.25</v>
      </c>
      <c r="J8" s="44"/>
      <c r="K8" s="45"/>
      <c r="L8" s="22">
        <f t="shared" si="3"/>
        <v>0.79198574902343721</v>
      </c>
      <c r="M8" s="22">
        <f t="shared" si="4"/>
        <v>0.45256328515624977</v>
      </c>
      <c r="N8" s="43">
        <f t="shared" si="5"/>
        <v>46.370962972000008</v>
      </c>
      <c r="O8" s="22">
        <f t="shared" si="6"/>
        <v>791.98574902343705</v>
      </c>
    </row>
    <row r="9" spans="1:15" x14ac:dyDescent="0.2">
      <c r="A9" s="3">
        <f t="shared" si="0"/>
        <v>2016</v>
      </c>
      <c r="B9" s="22">
        <f t="shared" si="7"/>
        <v>0.15208161280000004</v>
      </c>
      <c r="C9" s="42">
        <f t="shared" si="8"/>
        <v>0.15208161280000004</v>
      </c>
      <c r="D9" s="22">
        <f t="shared" si="9"/>
        <v>7.5432479948800008E-2</v>
      </c>
      <c r="E9" s="42">
        <f t="shared" si="10"/>
        <v>19.381022686816394</v>
      </c>
      <c r="F9" s="22">
        <f t="shared" si="1"/>
        <v>13.918509203456003</v>
      </c>
      <c r="G9" s="42">
        <f t="shared" si="11"/>
        <v>191.44223437500003</v>
      </c>
      <c r="H9" s="44"/>
      <c r="I9" s="45">
        <f t="shared" si="2"/>
        <v>1.25</v>
      </c>
      <c r="J9" s="44"/>
      <c r="K9" s="45"/>
      <c r="L9" s="22">
        <f t="shared" si="3"/>
        <v>0.81178539274902306</v>
      </c>
      <c r="M9" s="22">
        <f t="shared" si="4"/>
        <v>0.46387736728515599</v>
      </c>
      <c r="N9" s="43">
        <f t="shared" si="5"/>
        <v>47.762091861160009</v>
      </c>
      <c r="O9" s="22">
        <f t="shared" si="6"/>
        <v>811.78539274902289</v>
      </c>
    </row>
    <row r="10" spans="1:15" x14ac:dyDescent="0.2">
      <c r="A10" s="3">
        <f t="shared" si="0"/>
        <v>2017</v>
      </c>
      <c r="B10" s="22">
        <f t="shared" si="7"/>
        <v>0.15816487731200005</v>
      </c>
      <c r="C10" s="42">
        <f t="shared" si="8"/>
        <v>0.15816487731200005</v>
      </c>
      <c r="D10" s="22">
        <f t="shared" si="9"/>
        <v>7.8449779146752011E-2</v>
      </c>
      <c r="E10" s="42">
        <f t="shared" si="10"/>
        <v>19.865548253986802</v>
      </c>
      <c r="F10" s="22">
        <f t="shared" si="1"/>
        <v>14.475249571594244</v>
      </c>
      <c r="G10" s="42">
        <f t="shared" si="11"/>
        <v>201.01434609375005</v>
      </c>
      <c r="H10" s="44"/>
      <c r="I10" s="45">
        <f t="shared" si="2"/>
        <v>1.25</v>
      </c>
      <c r="J10" s="44"/>
      <c r="K10" s="45"/>
      <c r="L10" s="22">
        <f t="shared" si="3"/>
        <v>0.83208002756774857</v>
      </c>
      <c r="M10" s="22">
        <f t="shared" si="4"/>
        <v>0.47547430146728487</v>
      </c>
      <c r="N10" s="43">
        <f t="shared" si="5"/>
        <v>49.194954616994814</v>
      </c>
      <c r="O10" s="22">
        <f t="shared" si="6"/>
        <v>832.0800275677484</v>
      </c>
    </row>
    <row r="11" spans="1:15" x14ac:dyDescent="0.2">
      <c r="A11" s="3">
        <f t="shared" si="0"/>
        <v>2018</v>
      </c>
      <c r="B11" s="22">
        <f t="shared" si="7"/>
        <v>0.16449147240448006</v>
      </c>
      <c r="C11" s="42">
        <f t="shared" si="8"/>
        <v>0.16449147240448006</v>
      </c>
      <c r="D11" s="22">
        <f t="shared" si="9"/>
        <v>8.1587770312622099E-2</v>
      </c>
      <c r="E11" s="42">
        <f t="shared" si="10"/>
        <v>20.362186960336469</v>
      </c>
      <c r="F11" s="22">
        <f t="shared" si="1"/>
        <v>15.054259554458014</v>
      </c>
      <c r="G11" s="42">
        <f t="shared" si="11"/>
        <v>211.06506339843756</v>
      </c>
      <c r="H11" s="44"/>
      <c r="I11" s="45">
        <f t="shared" si="2"/>
        <v>1.25</v>
      </c>
      <c r="J11" s="44"/>
      <c r="K11" s="45"/>
      <c r="L11" s="22">
        <f t="shared" si="3"/>
        <v>0.85288202825694226</v>
      </c>
      <c r="M11" s="22">
        <f t="shared" si="4"/>
        <v>0.48736115900396693</v>
      </c>
      <c r="N11" s="43">
        <f t="shared" si="5"/>
        <v>50.670803255504659</v>
      </c>
      <c r="O11" s="22">
        <f t="shared" si="6"/>
        <v>852.88202825694202</v>
      </c>
    </row>
    <row r="12" spans="1:15" x14ac:dyDescent="0.2">
      <c r="A12" s="3">
        <f t="shared" si="0"/>
        <v>2019</v>
      </c>
      <c r="B12" s="22">
        <f t="shared" si="7"/>
        <v>0.17107113130065926</v>
      </c>
      <c r="C12" s="42">
        <f t="shared" si="8"/>
        <v>0.17107113130065926</v>
      </c>
      <c r="D12" s="22">
        <f t="shared" si="9"/>
        <v>8.4851281125126979E-2</v>
      </c>
      <c r="E12" s="42">
        <f t="shared" si="10"/>
        <v>20.87124163434488</v>
      </c>
      <c r="F12" s="22">
        <f t="shared" si="1"/>
        <v>15.656429936636336</v>
      </c>
      <c r="G12" s="42">
        <f t="shared" si="11"/>
        <v>221.61831656835943</v>
      </c>
      <c r="H12" s="44"/>
      <c r="I12" s="45">
        <f t="shared" si="2"/>
        <v>1.25</v>
      </c>
      <c r="J12" s="44"/>
      <c r="K12" s="45"/>
      <c r="L12" s="22">
        <f t="shared" si="3"/>
        <v>0.87420407896336572</v>
      </c>
      <c r="M12" s="22">
        <f t="shared" si="4"/>
        <v>0.49954518797906605</v>
      </c>
      <c r="N12" s="43">
        <f t="shared" si="5"/>
        <v>52.190927353169798</v>
      </c>
      <c r="O12" s="22">
        <f t="shared" si="6"/>
        <v>874.20407896336553</v>
      </c>
    </row>
    <row r="13" spans="1:15" x14ac:dyDescent="0.2">
      <c r="A13" s="3">
        <f t="shared" si="0"/>
        <v>2020</v>
      </c>
      <c r="B13" s="22">
        <f t="shared" si="7"/>
        <v>0.17791397655268565</v>
      </c>
      <c r="C13" s="42">
        <f t="shared" si="8"/>
        <v>0.17791397655268565</v>
      </c>
      <c r="D13" s="22">
        <f t="shared" si="9"/>
        <v>8.824533237013206E-2</v>
      </c>
      <c r="E13" s="42">
        <f t="shared" si="10"/>
        <v>21.3930226752035</v>
      </c>
      <c r="F13" s="22">
        <f t="shared" si="1"/>
        <v>16.282687134101788</v>
      </c>
      <c r="G13" s="42">
        <f t="shared" si="11"/>
        <v>232.6992323967774</v>
      </c>
      <c r="H13" s="44"/>
      <c r="I13" s="45">
        <f t="shared" si="2"/>
        <v>1.25</v>
      </c>
      <c r="J13" s="44"/>
      <c r="K13" s="45"/>
      <c r="L13" s="22">
        <f t="shared" si="3"/>
        <v>0.89605918093744974</v>
      </c>
      <c r="M13" s="22">
        <f t="shared" si="4"/>
        <v>0.51203381767854261</v>
      </c>
      <c r="N13" s="43">
        <f t="shared" si="5"/>
        <v>53.756655173764891</v>
      </c>
      <c r="O13" s="22">
        <f t="shared" si="6"/>
        <v>896.05918093744958</v>
      </c>
    </row>
    <row r="14" spans="1:15" x14ac:dyDescent="0.2">
      <c r="A14" s="3">
        <f t="shared" si="0"/>
        <v>2021</v>
      </c>
      <c r="B14" s="22">
        <f t="shared" si="7"/>
        <v>0.18503053561479307</v>
      </c>
      <c r="C14" s="42">
        <f t="shared" si="8"/>
        <v>0.18503053561479307</v>
      </c>
      <c r="D14" s="22">
        <f t="shared" si="9"/>
        <v>9.1775145664937344E-2</v>
      </c>
      <c r="E14" s="42">
        <f t="shared" si="10"/>
        <v>21.927848242083584</v>
      </c>
      <c r="F14" s="22">
        <f t="shared" si="1"/>
        <v>16.93399461946586</v>
      </c>
      <c r="G14" s="42">
        <f t="shared" si="11"/>
        <v>244.33419401661629</v>
      </c>
      <c r="H14" s="44"/>
      <c r="I14" s="45">
        <f t="shared" si="2"/>
        <v>1.25</v>
      </c>
      <c r="J14" s="44"/>
      <c r="K14" s="45"/>
      <c r="L14" s="22">
        <f t="shared" si="3"/>
        <v>0.91846066046088592</v>
      </c>
      <c r="M14" s="22">
        <f t="shared" si="4"/>
        <v>0.52483466312050608</v>
      </c>
      <c r="N14" s="43">
        <f t="shared" si="5"/>
        <v>55.369354828977841</v>
      </c>
      <c r="O14" s="22">
        <f t="shared" si="6"/>
        <v>918.46066046088572</v>
      </c>
    </row>
    <row r="15" spans="1:15" x14ac:dyDescent="0.2">
      <c r="A15" s="3">
        <f t="shared" si="0"/>
        <v>2022</v>
      </c>
      <c r="B15" s="22">
        <f t="shared" si="7"/>
        <v>0.19243175703938481</v>
      </c>
      <c r="C15" s="42">
        <f t="shared" si="8"/>
        <v>0.19243175703938481</v>
      </c>
      <c r="D15" s="22">
        <f t="shared" si="9"/>
        <v>9.5446151491534847E-2</v>
      </c>
      <c r="E15" s="42">
        <f t="shared" si="10"/>
        <v>22.476044448135671</v>
      </c>
      <c r="F15" s="22">
        <f t="shared" si="1"/>
        <v>17.611354404244494</v>
      </c>
      <c r="G15" s="42">
        <f t="shared" si="11"/>
        <v>256.55090371744711</v>
      </c>
      <c r="H15" s="44"/>
      <c r="I15" s="45">
        <f t="shared" si="2"/>
        <v>1.25</v>
      </c>
      <c r="J15" s="44"/>
      <c r="K15" s="45"/>
      <c r="L15" s="22">
        <f t="shared" si="3"/>
        <v>0.94142217697240804</v>
      </c>
      <c r="M15" s="22">
        <f t="shared" si="4"/>
        <v>0.53795552969851868</v>
      </c>
      <c r="N15" s="43">
        <f t="shared" si="5"/>
        <v>57.030435473847177</v>
      </c>
      <c r="O15" s="22">
        <f t="shared" si="6"/>
        <v>941.42217697240778</v>
      </c>
    </row>
    <row r="16" spans="1:15" x14ac:dyDescent="0.2">
      <c r="A16" s="3">
        <f t="shared" si="0"/>
        <v>2023</v>
      </c>
      <c r="B16" s="22">
        <f t="shared" ref="B16:B24" si="12">B15*1.04</f>
        <v>0.20012902732096022</v>
      </c>
      <c r="C16" s="42">
        <f t="shared" ref="C16:C24" si="13">C15*1.04</f>
        <v>0.20012902732096022</v>
      </c>
      <c r="D16" s="22">
        <f t="shared" ref="D16:D24" si="14">D15*1.04</f>
        <v>9.9263997551196248E-2</v>
      </c>
      <c r="E16" s="42">
        <f t="shared" ref="E16:E24" si="15">E15*1.025</f>
        <v>23.037945559339061</v>
      </c>
      <c r="F16" s="22">
        <f t="shared" ref="F16:F24" si="16">F15*1.04</f>
        <v>18.315808580414274</v>
      </c>
      <c r="G16" s="42">
        <f t="shared" si="11"/>
        <v>269.37844890331951</v>
      </c>
      <c r="H16" s="44"/>
      <c r="I16" s="45">
        <f t="shared" si="2"/>
        <v>1.25</v>
      </c>
      <c r="J16" s="44"/>
      <c r="K16" s="45"/>
      <c r="L16" s="22">
        <f t="shared" si="3"/>
        <v>0.96495773139671814</v>
      </c>
      <c r="M16" s="22">
        <f t="shared" si="4"/>
        <v>0.55140441794098161</v>
      </c>
      <c r="N16" s="43">
        <f t="shared" si="5"/>
        <v>58.741348538062596</v>
      </c>
      <c r="O16" s="22">
        <f t="shared" si="6"/>
        <v>964.95773139671792</v>
      </c>
    </row>
    <row r="17" spans="1:15" x14ac:dyDescent="0.2">
      <c r="A17" s="3">
        <f t="shared" si="0"/>
        <v>2024</v>
      </c>
      <c r="B17" s="22">
        <f t="shared" si="12"/>
        <v>0.20813418841379863</v>
      </c>
      <c r="C17" s="42">
        <f t="shared" si="13"/>
        <v>0.20813418841379863</v>
      </c>
      <c r="D17" s="22">
        <f t="shared" si="14"/>
        <v>0.1032345574532441</v>
      </c>
      <c r="E17" s="42">
        <f t="shared" si="15"/>
        <v>23.613894198322534</v>
      </c>
      <c r="F17" s="22">
        <f t="shared" si="16"/>
        <v>19.048440923630846</v>
      </c>
      <c r="G17" s="42">
        <f t="shared" si="11"/>
        <v>282.84737134848552</v>
      </c>
      <c r="H17" s="44"/>
      <c r="I17" s="45">
        <f t="shared" si="2"/>
        <v>1.25</v>
      </c>
      <c r="J17" s="44"/>
      <c r="K17" s="45"/>
      <c r="L17" s="22">
        <f>L16*1.025</f>
        <v>0.98908167468163599</v>
      </c>
      <c r="M17" s="22">
        <f t="shared" si="4"/>
        <v>0.56518952838950609</v>
      </c>
      <c r="N17" s="43">
        <f t="shared" si="5"/>
        <v>60.503588994204478</v>
      </c>
      <c r="O17" s="22">
        <f t="shared" si="6"/>
        <v>989.08167468163583</v>
      </c>
    </row>
    <row r="18" spans="1:15" x14ac:dyDescent="0.2">
      <c r="A18" s="3">
        <f t="shared" si="0"/>
        <v>2025</v>
      </c>
      <c r="B18" s="22">
        <f t="shared" si="12"/>
        <v>0.21645955595035057</v>
      </c>
      <c r="C18" s="42">
        <f t="shared" si="13"/>
        <v>0.21645955595035057</v>
      </c>
      <c r="D18" s="22">
        <f t="shared" si="14"/>
        <v>0.10736393975137387</v>
      </c>
      <c r="E18" s="42">
        <f t="shared" si="15"/>
        <v>24.204241553280596</v>
      </c>
      <c r="F18" s="22">
        <f t="shared" si="16"/>
        <v>19.81037856057608</v>
      </c>
      <c r="G18" s="42">
        <f t="shared" si="11"/>
        <v>296.98973991590981</v>
      </c>
      <c r="H18" s="44"/>
      <c r="I18" s="45">
        <f t="shared" si="2"/>
        <v>1.25</v>
      </c>
      <c r="J18" s="44"/>
      <c r="K18" s="45"/>
      <c r="L18" s="22">
        <f t="shared" si="3"/>
        <v>1.0138087165486769</v>
      </c>
      <c r="M18" s="22">
        <f t="shared" si="4"/>
        <v>0.57931926659924371</v>
      </c>
      <c r="N18" s="43">
        <f t="shared" si="5"/>
        <v>62.318696664030611</v>
      </c>
      <c r="O18" s="22">
        <f t="shared" si="6"/>
        <v>1013.8087165486767</v>
      </c>
    </row>
    <row r="19" spans="1:15" x14ac:dyDescent="0.2">
      <c r="A19" s="3">
        <f t="shared" si="0"/>
        <v>2026</v>
      </c>
      <c r="B19" s="22">
        <f t="shared" si="12"/>
        <v>0.22511793818836459</v>
      </c>
      <c r="C19" s="42">
        <f t="shared" si="13"/>
        <v>0.22511793818836459</v>
      </c>
      <c r="D19" s="22">
        <f t="shared" si="14"/>
        <v>0.11165849734142883</v>
      </c>
      <c r="E19" s="42">
        <f t="shared" si="15"/>
        <v>24.809347592112609</v>
      </c>
      <c r="F19" s="22">
        <f t="shared" si="16"/>
        <v>20.602793702999122</v>
      </c>
      <c r="G19" s="42">
        <f t="shared" si="11"/>
        <v>311.83922691170534</v>
      </c>
      <c r="H19" s="44"/>
      <c r="I19" s="45">
        <f t="shared" si="2"/>
        <v>1.25</v>
      </c>
      <c r="J19" s="44"/>
      <c r="K19" s="45"/>
      <c r="L19" s="22">
        <f t="shared" si="3"/>
        <v>1.0391539344623937</v>
      </c>
      <c r="M19" s="22">
        <f t="shared" si="4"/>
        <v>0.59380224826422479</v>
      </c>
      <c r="N19" s="43">
        <f t="shared" si="5"/>
        <v>64.188257563951538</v>
      </c>
      <c r="O19" s="22">
        <f t="shared" si="6"/>
        <v>1039.1539344623934</v>
      </c>
    </row>
    <row r="20" spans="1:15" x14ac:dyDescent="0.2">
      <c r="A20" s="3">
        <f t="shared" si="0"/>
        <v>2027</v>
      </c>
      <c r="B20" s="22">
        <f t="shared" si="12"/>
        <v>0.23412265571589919</v>
      </c>
      <c r="C20" s="42">
        <f t="shared" si="13"/>
        <v>0.23412265571589919</v>
      </c>
      <c r="D20" s="22">
        <f t="shared" si="14"/>
        <v>0.11612483723508599</v>
      </c>
      <c r="E20" s="42">
        <f t="shared" si="15"/>
        <v>25.429581281915421</v>
      </c>
      <c r="F20" s="22">
        <f t="shared" si="16"/>
        <v>21.426905451119087</v>
      </c>
      <c r="G20" s="42">
        <f t="shared" si="11"/>
        <v>327.43118825729061</v>
      </c>
      <c r="H20" s="44"/>
      <c r="I20" s="45">
        <f t="shared" si="2"/>
        <v>1.25</v>
      </c>
      <c r="J20" s="44"/>
      <c r="K20" s="45"/>
      <c r="L20" s="22">
        <f t="shared" si="3"/>
        <v>1.0651327828239534</v>
      </c>
      <c r="M20" s="22">
        <f t="shared" si="4"/>
        <v>0.60864730447083037</v>
      </c>
      <c r="N20" s="43">
        <f t="shared" si="5"/>
        <v>66.113905290870079</v>
      </c>
      <c r="O20" s="22">
        <f t="shared" si="6"/>
        <v>1065.1327828239532</v>
      </c>
    </row>
    <row r="21" spans="1:15" x14ac:dyDescent="0.2">
      <c r="A21" s="3">
        <f t="shared" si="0"/>
        <v>2028</v>
      </c>
      <c r="B21" s="22">
        <f t="shared" si="12"/>
        <v>0.24348756194453516</v>
      </c>
      <c r="C21" s="42">
        <f t="shared" si="13"/>
        <v>0.24348756194453516</v>
      </c>
      <c r="D21" s="22">
        <f t="shared" si="14"/>
        <v>0.12076983072448944</v>
      </c>
      <c r="E21" s="42">
        <f t="shared" si="15"/>
        <v>26.065320813963304</v>
      </c>
      <c r="F21" s="22">
        <f t="shared" si="16"/>
        <v>22.28398166916385</v>
      </c>
      <c r="G21" s="42">
        <f t="shared" si="11"/>
        <v>343.80274767015516</v>
      </c>
      <c r="H21" s="44"/>
      <c r="I21" s="45">
        <f t="shared" si="2"/>
        <v>1.25</v>
      </c>
      <c r="J21" s="44"/>
      <c r="K21" s="45"/>
      <c r="L21" s="22">
        <f t="shared" si="3"/>
        <v>1.0917611023945522</v>
      </c>
      <c r="M21" s="22">
        <f t="shared" si="4"/>
        <v>0.62386348708260109</v>
      </c>
      <c r="N21" s="43">
        <f t="shared" si="5"/>
        <v>68.097322449596177</v>
      </c>
      <c r="O21" s="22">
        <f t="shared" si="6"/>
        <v>1091.7611023945519</v>
      </c>
    </row>
    <row r="22" spans="1:15" x14ac:dyDescent="0.2">
      <c r="A22" s="3">
        <f t="shared" si="0"/>
        <v>2029</v>
      </c>
      <c r="B22" s="22">
        <f t="shared" si="12"/>
        <v>0.25322706442231657</v>
      </c>
      <c r="C22" s="42">
        <f t="shared" si="13"/>
        <v>0.25322706442231657</v>
      </c>
      <c r="D22" s="22">
        <f t="shared" si="14"/>
        <v>0.12560062395346902</v>
      </c>
      <c r="E22" s="42">
        <f t="shared" si="15"/>
        <v>26.716953834312385</v>
      </c>
      <c r="F22" s="22">
        <f t="shared" si="16"/>
        <v>23.175340935930404</v>
      </c>
      <c r="G22" s="42">
        <f t="shared" si="11"/>
        <v>360.99288505366292</v>
      </c>
      <c r="H22" s="44"/>
      <c r="I22" s="45">
        <f t="shared" si="2"/>
        <v>1.25</v>
      </c>
      <c r="J22" s="44"/>
      <c r="K22" s="45"/>
      <c r="L22" s="22">
        <f t="shared" si="3"/>
        <v>1.1190551299544158</v>
      </c>
      <c r="M22" s="22">
        <f t="shared" si="4"/>
        <v>0.63946007425966611</v>
      </c>
      <c r="N22" s="43">
        <f t="shared" si="5"/>
        <v>70.140242123084064</v>
      </c>
      <c r="O22" s="22">
        <f t="shared" si="6"/>
        <v>1119.0551299544156</v>
      </c>
    </row>
    <row r="23" spans="1:15" x14ac:dyDescent="0.2">
      <c r="A23" s="3">
        <f t="shared" si="0"/>
        <v>2030</v>
      </c>
      <c r="B23" s="22">
        <f t="shared" si="12"/>
        <v>0.26335614699920923</v>
      </c>
      <c r="C23" s="42">
        <f t="shared" si="13"/>
        <v>0.26335614699920923</v>
      </c>
      <c r="D23" s="22">
        <f t="shared" si="14"/>
        <v>0.1306246489116078</v>
      </c>
      <c r="E23" s="42">
        <f t="shared" si="15"/>
        <v>27.384877680170192</v>
      </c>
      <c r="F23" s="22">
        <f t="shared" si="16"/>
        <v>24.10235457336762</v>
      </c>
      <c r="G23" s="42">
        <f t="shared" si="11"/>
        <v>379.04252930634607</v>
      </c>
      <c r="H23" s="44"/>
      <c r="I23" s="45">
        <f t="shared" si="2"/>
        <v>1.25</v>
      </c>
      <c r="J23" s="44"/>
      <c r="K23" s="45"/>
      <c r="L23" s="22">
        <f t="shared" si="3"/>
        <v>1.147031508203276</v>
      </c>
      <c r="M23" s="22">
        <f t="shared" si="4"/>
        <v>0.65544657611615775</v>
      </c>
      <c r="N23" s="43">
        <f t="shared" si="5"/>
        <v>72.244449386776594</v>
      </c>
      <c r="O23" s="22">
        <f t="shared" si="6"/>
        <v>1147.031508203276</v>
      </c>
    </row>
    <row r="24" spans="1:15" x14ac:dyDescent="0.2">
      <c r="A24" s="3">
        <f t="shared" si="0"/>
        <v>2031</v>
      </c>
      <c r="B24" s="22">
        <f t="shared" si="12"/>
        <v>0.2738903928791776</v>
      </c>
      <c r="C24" s="42">
        <f t="shared" si="13"/>
        <v>0.2738903928791776</v>
      </c>
      <c r="D24" s="22">
        <f t="shared" si="14"/>
        <v>0.13584963486807211</v>
      </c>
      <c r="E24" s="42">
        <f t="shared" si="15"/>
        <v>28.069499622174444</v>
      </c>
      <c r="F24" s="22">
        <f t="shared" si="16"/>
        <v>25.066448756302325</v>
      </c>
      <c r="G24" s="42">
        <f t="shared" si="11"/>
        <v>397.99465577166336</v>
      </c>
      <c r="H24" s="44"/>
      <c r="I24" s="45">
        <f t="shared" si="2"/>
        <v>1.25</v>
      </c>
      <c r="J24" s="44"/>
      <c r="K24" s="45"/>
      <c r="L24" s="22">
        <f t="shared" si="3"/>
        <v>1.1757072959083579</v>
      </c>
      <c r="M24" s="22">
        <f>M23*1.025</f>
        <v>0.67183274051906161</v>
      </c>
      <c r="N24" s="43">
        <f t="shared" si="5"/>
        <v>74.411782868379888</v>
      </c>
      <c r="O24" s="22">
        <f t="shared" si="6"/>
        <v>1175.7072959083578</v>
      </c>
    </row>
  </sheetData>
  <mergeCells count="4">
    <mergeCell ref="B1:E1"/>
    <mergeCell ref="F1:G1"/>
    <mergeCell ref="H1:J1"/>
    <mergeCell ref="L1:M1"/>
  </mergeCells>
  <phoneticPr fontId="2" type="noConversion"/>
  <pageMargins left="0.74803149606299213" right="0.74803149606299213" top="0.98425196850393704" bottom="0.98425196850393704" header="0.39370078740157483" footer="0.39370078740157483"/>
  <pageSetup paperSize="9" orientation="portrait" r:id="rId1"/>
  <headerFooter alignWithMargins="0">
    <oddFooter xml:space="preserve">&amp;L&amp;"Times New Roman,Regular"&amp;9In the
business of
climate change&amp;C&amp;8&amp;A&amp;R&amp;7© Energetics Pty Ltd 2009         &amp;8Page &amp;P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7"/>
  <sheetViews>
    <sheetView zoomScale="80" zoomScaleNormal="80" workbookViewId="0">
      <selection activeCell="E59" sqref="E59"/>
    </sheetView>
  </sheetViews>
  <sheetFormatPr defaultRowHeight="14.25" x14ac:dyDescent="0.2"/>
  <cols>
    <col min="1" max="1" width="15.5703125" style="47" bestFit="1" customWidth="1"/>
    <col min="2" max="2" width="15.7109375" style="47" bestFit="1" customWidth="1"/>
    <col min="3" max="3" width="22.42578125" style="47" bestFit="1" customWidth="1"/>
    <col min="4" max="4" width="13.140625" style="47" bestFit="1" customWidth="1"/>
    <col min="5" max="5" width="14.85546875" style="47" bestFit="1" customWidth="1"/>
    <col min="6" max="6" width="15" style="47" bestFit="1" customWidth="1"/>
    <col min="7" max="7" width="16.85546875" style="47" customWidth="1"/>
    <col min="8" max="8" width="28" style="47" bestFit="1" customWidth="1"/>
    <col min="9" max="16384" width="9.140625" style="47"/>
  </cols>
  <sheetData>
    <row r="1" spans="1:8" ht="15" x14ac:dyDescent="0.2">
      <c r="A1" s="137" t="s">
        <v>236</v>
      </c>
      <c r="B1" s="138"/>
      <c r="C1" s="138"/>
      <c r="D1" s="138"/>
      <c r="E1" s="138"/>
      <c r="F1" s="138"/>
      <c r="G1" s="138"/>
      <c r="H1" s="139"/>
    </row>
    <row r="2" spans="1:8" ht="15" customHeight="1" x14ac:dyDescent="0.2">
      <c r="A2" s="140" t="s">
        <v>246</v>
      </c>
      <c r="B2" s="140"/>
      <c r="C2" s="140"/>
      <c r="D2" s="140"/>
      <c r="E2" s="140"/>
      <c r="F2" s="140"/>
      <c r="G2" s="140"/>
      <c r="H2" s="140"/>
    </row>
    <row r="3" spans="1:8" ht="36" customHeight="1" x14ac:dyDescent="0.2">
      <c r="A3" s="48" t="s">
        <v>38</v>
      </c>
      <c r="B3" s="48" t="s">
        <v>39</v>
      </c>
      <c r="C3" s="96" t="s">
        <v>40</v>
      </c>
      <c r="D3" s="48" t="s">
        <v>41</v>
      </c>
      <c r="E3" s="48" t="s">
        <v>42</v>
      </c>
      <c r="F3" s="48" t="s">
        <v>43</v>
      </c>
      <c r="G3" s="48" t="s">
        <v>79</v>
      </c>
      <c r="H3" s="48" t="s">
        <v>79</v>
      </c>
    </row>
    <row r="4" spans="1:8" ht="15" x14ac:dyDescent="0.2">
      <c r="A4" s="140"/>
      <c r="B4" s="140"/>
      <c r="C4" s="140"/>
      <c r="D4" s="140"/>
      <c r="E4" s="140"/>
      <c r="F4" s="140"/>
      <c r="G4" s="140"/>
      <c r="H4" s="140"/>
    </row>
    <row r="5" spans="1:8" ht="15" x14ac:dyDescent="0.2">
      <c r="A5" s="141" t="s">
        <v>245</v>
      </c>
      <c r="B5" s="141"/>
      <c r="C5" s="141"/>
      <c r="D5" s="141"/>
      <c r="E5" s="141"/>
      <c r="F5" s="141"/>
      <c r="G5" s="141"/>
      <c r="H5" s="141"/>
    </row>
    <row r="6" spans="1:8" ht="28.5" x14ac:dyDescent="0.2">
      <c r="A6" s="97" t="s">
        <v>237</v>
      </c>
      <c r="B6" s="95" t="s">
        <v>238</v>
      </c>
      <c r="C6" s="95" t="s">
        <v>239</v>
      </c>
      <c r="D6" s="95" t="s">
        <v>240</v>
      </c>
      <c r="E6" s="95" t="s">
        <v>241</v>
      </c>
      <c r="F6" s="95" t="s">
        <v>242</v>
      </c>
      <c r="G6" s="95" t="s">
        <v>243</v>
      </c>
      <c r="H6" s="95" t="s">
        <v>244</v>
      </c>
    </row>
    <row r="7" spans="1:8" ht="74.25" customHeight="1" x14ac:dyDescent="0.2">
      <c r="A7" s="142" t="s">
        <v>213</v>
      </c>
      <c r="B7" s="142"/>
      <c r="C7" s="142"/>
      <c r="D7" s="142"/>
      <c r="E7" s="142"/>
      <c r="F7" s="142"/>
      <c r="G7" s="142"/>
      <c r="H7" s="142"/>
    </row>
    <row r="8" spans="1:8" ht="16.5" customHeight="1" x14ac:dyDescent="0.2">
      <c r="A8" s="130" t="s">
        <v>214</v>
      </c>
      <c r="B8" s="130"/>
      <c r="C8" s="130"/>
      <c r="D8" s="130"/>
      <c r="E8" s="130"/>
      <c r="F8" s="130"/>
      <c r="G8" s="130"/>
      <c r="H8" s="130"/>
    </row>
    <row r="9" spans="1:8" ht="15" customHeight="1" x14ac:dyDescent="0.2">
      <c r="A9" s="134" t="s">
        <v>215</v>
      </c>
      <c r="B9" s="135"/>
      <c r="C9" s="135"/>
      <c r="D9" s="135"/>
      <c r="E9" s="135"/>
      <c r="F9" s="135"/>
      <c r="G9" s="135"/>
      <c r="H9" s="136"/>
    </row>
    <row r="10" spans="1:8" ht="15" x14ac:dyDescent="0.2">
      <c r="A10" s="130" t="s">
        <v>247</v>
      </c>
      <c r="B10" s="130"/>
      <c r="C10" s="130"/>
      <c r="D10" s="130"/>
      <c r="E10" s="130"/>
      <c r="F10" s="130" t="s">
        <v>248</v>
      </c>
      <c r="G10" s="133"/>
      <c r="H10" s="133"/>
    </row>
    <row r="11" spans="1:8" ht="15" x14ac:dyDescent="0.2">
      <c r="A11" s="130" t="s">
        <v>249</v>
      </c>
      <c r="B11" s="130"/>
      <c r="C11" s="130"/>
      <c r="D11" s="130"/>
      <c r="E11" s="130"/>
      <c r="F11" s="130" t="s">
        <v>250</v>
      </c>
      <c r="G11" s="133"/>
      <c r="H11" s="133"/>
    </row>
    <row r="12" spans="1:8" ht="15" x14ac:dyDescent="0.2">
      <c r="A12" s="130" t="s">
        <v>251</v>
      </c>
      <c r="B12" s="130"/>
      <c r="C12" s="130"/>
      <c r="D12" s="130"/>
      <c r="E12" s="130"/>
      <c r="F12" s="130" t="s">
        <v>252</v>
      </c>
      <c r="G12" s="133"/>
      <c r="H12" s="133"/>
    </row>
    <row r="13" spans="1:8" ht="15" customHeight="1" x14ac:dyDescent="0.2">
      <c r="A13" s="130" t="s">
        <v>253</v>
      </c>
      <c r="B13" s="130"/>
      <c r="C13" s="130"/>
      <c r="D13" s="130"/>
      <c r="E13" s="130"/>
      <c r="F13" s="133" t="s">
        <v>218</v>
      </c>
      <c r="G13" s="130"/>
      <c r="H13" s="130"/>
    </row>
    <row r="14" spans="1:8" ht="15" x14ac:dyDescent="0.2">
      <c r="A14" s="130" t="s">
        <v>254</v>
      </c>
      <c r="B14" s="130"/>
      <c r="C14" s="130"/>
      <c r="D14" s="130"/>
      <c r="E14" s="130"/>
      <c r="F14" s="133" t="s">
        <v>218</v>
      </c>
      <c r="G14" s="130"/>
      <c r="H14" s="130"/>
    </row>
    <row r="15" spans="1:8" ht="15" x14ac:dyDescent="0.2">
      <c r="A15" s="130" t="s">
        <v>217</v>
      </c>
      <c r="B15" s="130"/>
      <c r="C15" s="130"/>
      <c r="D15" s="130"/>
      <c r="E15" s="130"/>
      <c r="F15" s="133" t="s">
        <v>218</v>
      </c>
      <c r="G15" s="129"/>
      <c r="H15" s="129"/>
    </row>
    <row r="16" spans="1:8" ht="80.25" customHeight="1" x14ac:dyDescent="0.2">
      <c r="A16" s="130" t="s">
        <v>105</v>
      </c>
      <c r="B16" s="130"/>
      <c r="C16" s="130"/>
      <c r="D16" s="130"/>
      <c r="E16" s="130"/>
      <c r="F16" s="133" t="s">
        <v>255</v>
      </c>
      <c r="G16" s="133"/>
      <c r="H16" s="133"/>
    </row>
    <row r="17" spans="1:8" ht="81.75" customHeight="1" x14ac:dyDescent="0.2">
      <c r="A17" s="130" t="s">
        <v>219</v>
      </c>
      <c r="B17" s="130"/>
      <c r="C17" s="130"/>
      <c r="D17" s="130"/>
      <c r="E17" s="130"/>
      <c r="F17" s="130"/>
      <c r="G17" s="130"/>
      <c r="H17" s="130"/>
    </row>
    <row r="18" spans="1:8" ht="79.5" customHeight="1" x14ac:dyDescent="0.2">
      <c r="A18" s="130" t="s">
        <v>220</v>
      </c>
      <c r="B18" s="130"/>
      <c r="C18" s="130"/>
      <c r="D18" s="130"/>
      <c r="E18" s="130"/>
      <c r="F18" s="130"/>
      <c r="G18" s="130"/>
      <c r="H18" s="130"/>
    </row>
    <row r="19" spans="1:8" ht="81" customHeight="1" x14ac:dyDescent="0.2">
      <c r="A19" s="130" t="s">
        <v>216</v>
      </c>
      <c r="B19" s="130"/>
      <c r="C19" s="130"/>
      <c r="D19" s="130"/>
      <c r="E19" s="130"/>
      <c r="F19" s="133" t="s">
        <v>106</v>
      </c>
      <c r="G19" s="133"/>
      <c r="H19" s="133"/>
    </row>
    <row r="20" spans="1:8" ht="80.25" customHeight="1" x14ac:dyDescent="0.2">
      <c r="A20" s="130" t="s">
        <v>107</v>
      </c>
      <c r="B20" s="130"/>
      <c r="C20" s="130"/>
      <c r="D20" s="130"/>
      <c r="E20" s="130"/>
      <c r="F20" s="133" t="s">
        <v>256</v>
      </c>
      <c r="G20" s="133"/>
      <c r="H20" s="133"/>
    </row>
    <row r="21" spans="1:8" ht="15" x14ac:dyDescent="0.2">
      <c r="A21" s="130" t="s">
        <v>108</v>
      </c>
      <c r="B21" s="130"/>
      <c r="C21" s="130"/>
      <c r="D21" s="130"/>
      <c r="E21" s="130"/>
      <c r="F21" s="129" t="s">
        <v>109</v>
      </c>
      <c r="G21" s="129"/>
      <c r="H21" s="129"/>
    </row>
    <row r="22" spans="1:8" ht="15" x14ac:dyDescent="0.2">
      <c r="A22" s="130" t="s">
        <v>257</v>
      </c>
      <c r="B22" s="130"/>
      <c r="C22" s="130"/>
      <c r="D22" s="130"/>
      <c r="E22" s="130"/>
      <c r="F22" s="129" t="s">
        <v>110</v>
      </c>
      <c r="G22" s="129"/>
      <c r="H22" s="129"/>
    </row>
    <row r="23" spans="1:8" ht="15" x14ac:dyDescent="0.2">
      <c r="A23" s="130" t="s">
        <v>111</v>
      </c>
      <c r="B23" s="130"/>
      <c r="C23" s="130"/>
      <c r="D23" s="130"/>
      <c r="E23" s="130"/>
      <c r="F23" s="129" t="s">
        <v>112</v>
      </c>
      <c r="G23" s="129"/>
      <c r="H23" s="129"/>
    </row>
    <row r="24" spans="1:8" ht="15" x14ac:dyDescent="0.2">
      <c r="A24" s="130" t="s">
        <v>113</v>
      </c>
      <c r="B24" s="130"/>
      <c r="C24" s="130"/>
      <c r="D24" s="130"/>
      <c r="E24" s="130"/>
      <c r="F24" s="129" t="s">
        <v>114</v>
      </c>
      <c r="G24" s="129"/>
      <c r="H24" s="129"/>
    </row>
    <row r="25" spans="1:8" ht="16.5" customHeight="1" x14ac:dyDescent="0.2">
      <c r="A25" s="130" t="s">
        <v>115</v>
      </c>
      <c r="B25" s="130"/>
      <c r="C25" s="130"/>
      <c r="D25" s="130"/>
      <c r="E25" s="130"/>
      <c r="F25" s="129" t="s">
        <v>116</v>
      </c>
      <c r="G25" s="129"/>
      <c r="H25" s="129"/>
    </row>
    <row r="26" spans="1:8" ht="16.5" customHeight="1" x14ac:dyDescent="0.2">
      <c r="A26" s="130" t="s">
        <v>117</v>
      </c>
      <c r="B26" s="130"/>
      <c r="C26" s="130"/>
      <c r="D26" s="130"/>
      <c r="E26" s="130"/>
      <c r="F26" s="129" t="s">
        <v>118</v>
      </c>
      <c r="G26" s="129"/>
      <c r="H26" s="129"/>
    </row>
    <row r="27" spans="1:8" ht="15" x14ac:dyDescent="0.2">
      <c r="A27" s="130" t="s">
        <v>119</v>
      </c>
      <c r="B27" s="130"/>
      <c r="C27" s="130"/>
      <c r="D27" s="130"/>
      <c r="E27" s="130"/>
      <c r="F27" s="129"/>
      <c r="G27" s="129"/>
      <c r="H27" s="129"/>
    </row>
    <row r="28" spans="1:8" ht="15" x14ac:dyDescent="0.2">
      <c r="A28" s="130"/>
      <c r="B28" s="130"/>
      <c r="C28" s="130"/>
      <c r="D28" s="130"/>
      <c r="E28" s="130"/>
      <c r="F28" s="130"/>
      <c r="G28" s="130"/>
      <c r="H28" s="130"/>
    </row>
    <row r="29" spans="1:8" ht="15" x14ac:dyDescent="0.2">
      <c r="A29" s="130" t="s">
        <v>120</v>
      </c>
      <c r="B29" s="130"/>
      <c r="C29" s="130"/>
      <c r="D29" s="130"/>
      <c r="E29" s="130"/>
      <c r="F29" s="130"/>
      <c r="G29" s="130"/>
      <c r="H29" s="130"/>
    </row>
    <row r="30" spans="1:8" ht="16.5" customHeight="1" x14ac:dyDescent="0.2">
      <c r="A30" s="130" t="s">
        <v>121</v>
      </c>
      <c r="B30" s="130"/>
      <c r="C30" s="130"/>
      <c r="D30" s="130"/>
      <c r="E30" s="130"/>
      <c r="F30" s="130" t="s">
        <v>122</v>
      </c>
      <c r="G30" s="130" t="s">
        <v>123</v>
      </c>
      <c r="H30" s="131" t="s">
        <v>124</v>
      </c>
    </row>
    <row r="31" spans="1:8" x14ac:dyDescent="0.2">
      <c r="A31" s="130"/>
      <c r="B31" s="130"/>
      <c r="C31" s="130"/>
      <c r="D31" s="130"/>
      <c r="E31" s="130"/>
      <c r="F31" s="130"/>
      <c r="G31" s="130"/>
      <c r="H31" s="132"/>
    </row>
    <row r="32" spans="1:8" x14ac:dyDescent="0.2">
      <c r="A32" s="129"/>
      <c r="B32" s="129"/>
      <c r="C32" s="129"/>
      <c r="D32" s="129"/>
      <c r="E32" s="129"/>
      <c r="F32" s="49"/>
      <c r="G32" s="49"/>
      <c r="H32" s="49"/>
    </row>
    <row r="33" spans="1:8" x14ac:dyDescent="0.2">
      <c r="A33" s="129"/>
      <c r="B33" s="129"/>
      <c r="C33" s="129"/>
      <c r="D33" s="129"/>
      <c r="E33" s="129"/>
      <c r="F33" s="49"/>
      <c r="G33" s="49"/>
      <c r="H33" s="49"/>
    </row>
    <row r="34" spans="1:8" x14ac:dyDescent="0.2">
      <c r="A34" s="129"/>
      <c r="B34" s="129"/>
      <c r="C34" s="129"/>
      <c r="D34" s="129"/>
      <c r="E34" s="129"/>
      <c r="F34" s="49"/>
      <c r="G34" s="49"/>
      <c r="H34" s="49"/>
    </row>
    <row r="35" spans="1:8" x14ac:dyDescent="0.2">
      <c r="A35" s="129"/>
      <c r="B35" s="129"/>
      <c r="C35" s="129"/>
      <c r="D35" s="129"/>
      <c r="E35" s="129"/>
      <c r="F35" s="49"/>
      <c r="G35" s="49"/>
      <c r="H35" s="49"/>
    </row>
    <row r="36" spans="1:8" x14ac:dyDescent="0.2">
      <c r="A36" s="129"/>
      <c r="B36" s="129"/>
      <c r="C36" s="129"/>
      <c r="D36" s="129"/>
      <c r="E36" s="129"/>
      <c r="F36" s="49"/>
      <c r="G36" s="49"/>
      <c r="H36" s="49"/>
    </row>
    <row r="37" spans="1:8" x14ac:dyDescent="0.2">
      <c r="A37" s="129"/>
      <c r="B37" s="129"/>
      <c r="C37" s="129"/>
      <c r="D37" s="129"/>
      <c r="E37" s="129"/>
      <c r="F37" s="49"/>
      <c r="G37" s="49"/>
      <c r="H37" s="49"/>
    </row>
  </sheetData>
  <mergeCells count="56">
    <mergeCell ref="A9:H9"/>
    <mergeCell ref="A8:H8"/>
    <mergeCell ref="A1:H1"/>
    <mergeCell ref="A2:H2"/>
    <mergeCell ref="A4:H4"/>
    <mergeCell ref="A5:H5"/>
    <mergeCell ref="A7:H7"/>
    <mergeCell ref="A10:E10"/>
    <mergeCell ref="F10:H10"/>
    <mergeCell ref="A13:E13"/>
    <mergeCell ref="A14:E14"/>
    <mergeCell ref="A11:E11"/>
    <mergeCell ref="F11:H11"/>
    <mergeCell ref="A12:E12"/>
    <mergeCell ref="F12:H12"/>
    <mergeCell ref="F13:H13"/>
    <mergeCell ref="F14:H14"/>
    <mergeCell ref="A18:E18"/>
    <mergeCell ref="F18:H18"/>
    <mergeCell ref="A19:E19"/>
    <mergeCell ref="F19:H19"/>
    <mergeCell ref="A15:E15"/>
    <mergeCell ref="F15:H15"/>
    <mergeCell ref="A16:E16"/>
    <mergeCell ref="F16:H16"/>
    <mergeCell ref="A17:E17"/>
    <mergeCell ref="F17:H17"/>
    <mergeCell ref="A20:E20"/>
    <mergeCell ref="F20:H20"/>
    <mergeCell ref="A21:E21"/>
    <mergeCell ref="F21:H21"/>
    <mergeCell ref="A22:E22"/>
    <mergeCell ref="F22:H22"/>
    <mergeCell ref="A26:E26"/>
    <mergeCell ref="F26:H26"/>
    <mergeCell ref="A27:E27"/>
    <mergeCell ref="F27:H27"/>
    <mergeCell ref="A23:E23"/>
    <mergeCell ref="F23:H23"/>
    <mergeCell ref="A24:E24"/>
    <mergeCell ref="F24:H24"/>
    <mergeCell ref="A25:E25"/>
    <mergeCell ref="F25:H25"/>
    <mergeCell ref="A28:E28"/>
    <mergeCell ref="F28:H28"/>
    <mergeCell ref="A29:H29"/>
    <mergeCell ref="A30:E31"/>
    <mergeCell ref="F30:F31"/>
    <mergeCell ref="G30:G31"/>
    <mergeCell ref="H30:H31"/>
    <mergeCell ref="A35:E35"/>
    <mergeCell ref="A36:E36"/>
    <mergeCell ref="A37:E37"/>
    <mergeCell ref="A32:E32"/>
    <mergeCell ref="A33:E33"/>
    <mergeCell ref="A34:E34"/>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enableFormatConditionsCalculation="0">
    <tabColor indexed="14"/>
  </sheetPr>
  <dimension ref="A1:L27"/>
  <sheetViews>
    <sheetView showGridLines="0" zoomScale="90" zoomScaleNormal="90" workbookViewId="0">
      <selection activeCell="H55" sqref="H55"/>
    </sheetView>
  </sheetViews>
  <sheetFormatPr defaultRowHeight="12.75" x14ac:dyDescent="0.2"/>
  <cols>
    <col min="1" max="1" width="46.42578125" style="2" bestFit="1" customWidth="1"/>
    <col min="2" max="2" width="11.28515625" style="2" customWidth="1"/>
    <col min="3" max="3" width="14.28515625" style="2" bestFit="1" customWidth="1"/>
    <col min="4" max="4" width="13.5703125" style="2" customWidth="1"/>
    <col min="5" max="5" width="14.28515625" style="2" customWidth="1"/>
    <col min="6" max="6" width="13.5703125" style="2" customWidth="1"/>
    <col min="7" max="7" width="12.85546875" style="2" customWidth="1"/>
    <col min="8" max="8" width="12.7109375" style="2" customWidth="1"/>
    <col min="9" max="9" width="13.28515625" style="2" bestFit="1" customWidth="1"/>
    <col min="10" max="10" width="12.85546875" style="2" customWidth="1"/>
    <col min="11" max="11" width="13.42578125" style="2" customWidth="1"/>
    <col min="12" max="12" width="13.5703125" style="2" customWidth="1"/>
    <col min="13" max="16384" width="9.140625" style="2"/>
  </cols>
  <sheetData>
    <row r="1" spans="1:12" x14ac:dyDescent="0.2">
      <c r="A1" s="143" t="s">
        <v>221</v>
      </c>
      <c r="B1" s="143"/>
      <c r="C1" s="143"/>
      <c r="D1" s="143"/>
      <c r="E1" s="143"/>
      <c r="F1" s="143"/>
      <c r="G1" s="143"/>
      <c r="H1" s="143"/>
      <c r="I1" s="143"/>
      <c r="J1" s="143"/>
      <c r="K1" s="143"/>
      <c r="L1" s="143"/>
    </row>
    <row r="2" spans="1:12" x14ac:dyDescent="0.2">
      <c r="A2" s="143" t="s">
        <v>222</v>
      </c>
      <c r="B2" s="143"/>
      <c r="C2" s="143"/>
      <c r="D2" s="143"/>
      <c r="E2" s="143"/>
      <c r="F2" s="143"/>
      <c r="G2" s="143"/>
      <c r="H2" s="143"/>
      <c r="I2" s="143"/>
      <c r="J2" s="143"/>
      <c r="K2" s="143"/>
      <c r="L2" s="143"/>
    </row>
    <row r="3" spans="1:12" x14ac:dyDescent="0.2">
      <c r="A3" s="87"/>
      <c r="B3" s="16" t="s">
        <v>12</v>
      </c>
      <c r="C3" s="16" t="s">
        <v>12</v>
      </c>
      <c r="D3" s="16" t="s">
        <v>12</v>
      </c>
      <c r="E3" s="16" t="s">
        <v>12</v>
      </c>
      <c r="F3" s="16" t="s">
        <v>12</v>
      </c>
      <c r="G3" s="16" t="s">
        <v>12</v>
      </c>
      <c r="H3" s="16" t="s">
        <v>12</v>
      </c>
      <c r="I3" s="88" t="s">
        <v>12</v>
      </c>
      <c r="J3" s="16" t="s">
        <v>12</v>
      </c>
      <c r="K3" s="16" t="s">
        <v>12</v>
      </c>
      <c r="L3" s="16" t="s">
        <v>12</v>
      </c>
    </row>
    <row r="4" spans="1:12" x14ac:dyDescent="0.2">
      <c r="A4" s="87"/>
      <c r="B4" s="16">
        <f>'Project Register'!D6</f>
        <v>2010</v>
      </c>
      <c r="C4" s="16">
        <f>B4+1</f>
        <v>2011</v>
      </c>
      <c r="D4" s="16">
        <f t="shared" ref="D4:L4" si="0">C4+1</f>
        <v>2012</v>
      </c>
      <c r="E4" s="16">
        <f t="shared" si="0"/>
        <v>2013</v>
      </c>
      <c r="F4" s="16">
        <f t="shared" si="0"/>
        <v>2014</v>
      </c>
      <c r="G4" s="16">
        <f t="shared" si="0"/>
        <v>2015</v>
      </c>
      <c r="H4" s="16">
        <f t="shared" si="0"/>
        <v>2016</v>
      </c>
      <c r="I4" s="16">
        <f t="shared" si="0"/>
        <v>2017</v>
      </c>
      <c r="J4" s="16">
        <f t="shared" si="0"/>
        <v>2018</v>
      </c>
      <c r="K4" s="16">
        <f t="shared" si="0"/>
        <v>2019</v>
      </c>
      <c r="L4" s="16">
        <f t="shared" si="0"/>
        <v>2020</v>
      </c>
    </row>
    <row r="5" spans="1:12" x14ac:dyDescent="0.2">
      <c r="A5" s="87"/>
      <c r="B5" s="87"/>
      <c r="C5" s="87"/>
      <c r="D5" s="87"/>
      <c r="E5" s="87"/>
      <c r="F5" s="87"/>
      <c r="G5" s="87"/>
      <c r="H5" s="87"/>
      <c r="I5" s="87"/>
      <c r="J5" s="87"/>
      <c r="K5" s="87"/>
      <c r="L5" s="87"/>
    </row>
    <row r="6" spans="1:12" x14ac:dyDescent="0.2">
      <c r="A6" s="89" t="s">
        <v>223</v>
      </c>
      <c r="B6" s="90">
        <v>-30000</v>
      </c>
      <c r="C6" s="90"/>
      <c r="D6" s="90"/>
      <c r="E6" s="90"/>
      <c r="F6" s="90"/>
      <c r="G6" s="90"/>
      <c r="H6" s="90"/>
      <c r="I6" s="90"/>
      <c r="J6" s="90"/>
      <c r="K6" s="90"/>
      <c r="L6" s="90"/>
    </row>
    <row r="7" spans="1:12" x14ac:dyDescent="0.2">
      <c r="A7" s="89" t="s">
        <v>16</v>
      </c>
      <c r="B7" s="90">
        <v>-350000</v>
      </c>
      <c r="C7" s="90"/>
      <c r="D7" s="90"/>
      <c r="E7" s="90"/>
      <c r="F7" s="90"/>
      <c r="G7" s="90"/>
      <c r="H7" s="90"/>
      <c r="I7" s="90"/>
      <c r="J7" s="90"/>
      <c r="K7" s="90"/>
      <c r="L7" s="90"/>
    </row>
    <row r="8" spans="1:12" x14ac:dyDescent="0.2">
      <c r="A8" s="89" t="s">
        <v>225</v>
      </c>
      <c r="B8" s="90">
        <v>-40000</v>
      </c>
      <c r="C8" s="90"/>
      <c r="D8" s="90"/>
      <c r="E8" s="90"/>
      <c r="F8" s="90"/>
      <c r="G8" s="90"/>
      <c r="H8" s="90"/>
      <c r="I8" s="90"/>
      <c r="J8" s="90"/>
      <c r="K8" s="90"/>
      <c r="L8" s="90"/>
    </row>
    <row r="9" spans="1:12" x14ac:dyDescent="0.2">
      <c r="A9" s="89" t="s">
        <v>227</v>
      </c>
      <c r="B9" s="90">
        <v>-15000</v>
      </c>
      <c r="C9" s="90"/>
      <c r="D9" s="90"/>
      <c r="E9" s="90"/>
      <c r="F9" s="90"/>
      <c r="G9" s="90"/>
      <c r="H9" s="90"/>
      <c r="I9" s="90"/>
      <c r="J9" s="90"/>
      <c r="K9" s="90"/>
      <c r="L9" s="90"/>
    </row>
    <row r="10" spans="1:12" x14ac:dyDescent="0.2">
      <c r="A10" s="89" t="s">
        <v>224</v>
      </c>
      <c r="B10" s="90">
        <f>-5%*SUM(B6:B9)</f>
        <v>21750</v>
      </c>
      <c r="C10" s="90"/>
      <c r="D10" s="90"/>
      <c r="E10" s="90"/>
      <c r="F10" s="90"/>
      <c r="G10" s="90"/>
      <c r="H10" s="90"/>
      <c r="I10" s="90"/>
      <c r="J10" s="90"/>
      <c r="K10" s="90"/>
      <c r="L10" s="90"/>
    </row>
    <row r="11" spans="1:12" x14ac:dyDescent="0.2">
      <c r="A11" s="93" t="s">
        <v>226</v>
      </c>
      <c r="B11" s="90">
        <f t="shared" ref="B11:L11" si="1">SUM(B6:B10)</f>
        <v>-413250</v>
      </c>
      <c r="C11" s="90">
        <f t="shared" si="1"/>
        <v>0</v>
      </c>
      <c r="D11" s="90">
        <f t="shared" si="1"/>
        <v>0</v>
      </c>
      <c r="E11" s="90">
        <f t="shared" si="1"/>
        <v>0</v>
      </c>
      <c r="F11" s="90">
        <f t="shared" si="1"/>
        <v>0</v>
      </c>
      <c r="G11" s="90">
        <f t="shared" si="1"/>
        <v>0</v>
      </c>
      <c r="H11" s="90">
        <f t="shared" si="1"/>
        <v>0</v>
      </c>
      <c r="I11" s="90">
        <f t="shared" si="1"/>
        <v>0</v>
      </c>
      <c r="J11" s="90">
        <f t="shared" si="1"/>
        <v>0</v>
      </c>
      <c r="K11" s="90">
        <f t="shared" si="1"/>
        <v>0</v>
      </c>
      <c r="L11" s="90">
        <f t="shared" si="1"/>
        <v>0</v>
      </c>
    </row>
    <row r="12" spans="1:12" x14ac:dyDescent="0.2">
      <c r="A12" s="89"/>
      <c r="B12" s="90"/>
      <c r="C12" s="90"/>
      <c r="D12" s="90"/>
      <c r="E12" s="90"/>
      <c r="F12" s="90"/>
      <c r="G12" s="90"/>
      <c r="H12" s="90"/>
      <c r="I12" s="90"/>
      <c r="J12" s="90"/>
      <c r="K12" s="90"/>
      <c r="L12" s="90"/>
    </row>
    <row r="13" spans="1:12" x14ac:dyDescent="0.2">
      <c r="A13" s="89" t="s">
        <v>228</v>
      </c>
      <c r="B13" s="90">
        <v>0</v>
      </c>
      <c r="C13" s="90">
        <v>65000</v>
      </c>
      <c r="D13" s="90">
        <f>C13*$G$25</f>
        <v>66625</v>
      </c>
      <c r="E13" s="90">
        <f t="shared" ref="E13:L16" si="2">D13*$G$25</f>
        <v>68290.625</v>
      </c>
      <c r="F13" s="90">
        <f t="shared" si="2"/>
        <v>69997.890625</v>
      </c>
      <c r="G13" s="90">
        <f t="shared" si="2"/>
        <v>71747.837890625</v>
      </c>
      <c r="H13" s="90">
        <f t="shared" si="2"/>
        <v>73541.533837890616</v>
      </c>
      <c r="I13" s="90">
        <f t="shared" si="2"/>
        <v>75380.072183837881</v>
      </c>
      <c r="J13" s="90">
        <f t="shared" si="2"/>
        <v>77264.573988433825</v>
      </c>
      <c r="K13" s="90">
        <f t="shared" si="2"/>
        <v>79196.188338144668</v>
      </c>
      <c r="L13" s="90">
        <f t="shared" si="2"/>
        <v>81176.093046598282</v>
      </c>
    </row>
    <row r="14" spans="1:12" x14ac:dyDescent="0.2">
      <c r="A14" s="89" t="s">
        <v>229</v>
      </c>
      <c r="B14" s="90">
        <v>0</v>
      </c>
      <c r="C14" s="90">
        <v>12500</v>
      </c>
      <c r="D14" s="90">
        <f>C14*$G$25</f>
        <v>12812.499999999998</v>
      </c>
      <c r="E14" s="90">
        <f t="shared" si="2"/>
        <v>13132.812499999996</v>
      </c>
      <c r="F14" s="90">
        <f t="shared" si="2"/>
        <v>13461.132812499995</v>
      </c>
      <c r="G14" s="90">
        <f t="shared" si="2"/>
        <v>13797.661132812493</v>
      </c>
      <c r="H14" s="90">
        <f t="shared" si="2"/>
        <v>14142.602661132803</v>
      </c>
      <c r="I14" s="90">
        <f t="shared" si="2"/>
        <v>14496.167727661123</v>
      </c>
      <c r="J14" s="90">
        <f t="shared" si="2"/>
        <v>14858.57192085265</v>
      </c>
      <c r="K14" s="90">
        <f t="shared" si="2"/>
        <v>15230.036218873965</v>
      </c>
      <c r="L14" s="90">
        <f t="shared" si="2"/>
        <v>15610.787124345814</v>
      </c>
    </row>
    <row r="15" spans="1:12" x14ac:dyDescent="0.2">
      <c r="A15" s="89" t="s">
        <v>235</v>
      </c>
      <c r="B15" s="90">
        <v>0</v>
      </c>
      <c r="C15" s="90">
        <v>15000</v>
      </c>
      <c r="D15" s="90">
        <v>75000</v>
      </c>
      <c r="E15" s="90">
        <f t="shared" si="2"/>
        <v>76875</v>
      </c>
      <c r="F15" s="90">
        <f t="shared" si="2"/>
        <v>78796.875</v>
      </c>
      <c r="G15" s="90">
        <f t="shared" si="2"/>
        <v>80766.796875</v>
      </c>
      <c r="H15" s="90">
        <f t="shared" si="2"/>
        <v>82785.966796875</v>
      </c>
      <c r="I15" s="90">
        <f t="shared" si="2"/>
        <v>84855.61596679686</v>
      </c>
      <c r="J15" s="90">
        <f t="shared" si="2"/>
        <v>86977.006365966779</v>
      </c>
      <c r="K15" s="90">
        <f t="shared" si="2"/>
        <v>89151.431525115942</v>
      </c>
      <c r="L15" s="90">
        <f t="shared" si="2"/>
        <v>91380.217313243833</v>
      </c>
    </row>
    <row r="16" spans="1:12" x14ac:dyDescent="0.2">
      <c r="A16" s="87" t="s">
        <v>230</v>
      </c>
      <c r="B16" s="90">
        <v>0</v>
      </c>
      <c r="C16" s="90">
        <v>5000</v>
      </c>
      <c r="D16" s="90">
        <f>C16*$G$25</f>
        <v>5125</v>
      </c>
      <c r="E16" s="90">
        <f t="shared" si="2"/>
        <v>5253.1249999999991</v>
      </c>
      <c r="F16" s="90">
        <f t="shared" si="2"/>
        <v>5384.4531249999982</v>
      </c>
      <c r="G16" s="90">
        <f t="shared" si="2"/>
        <v>5519.0644531249973</v>
      </c>
      <c r="H16" s="90">
        <f t="shared" si="2"/>
        <v>5657.0410644531221</v>
      </c>
      <c r="I16" s="90">
        <f t="shared" si="2"/>
        <v>5798.46709106445</v>
      </c>
      <c r="J16" s="90">
        <f t="shared" si="2"/>
        <v>5943.4287683410603</v>
      </c>
      <c r="K16" s="90">
        <f t="shared" si="2"/>
        <v>6092.0144875495862</v>
      </c>
      <c r="L16" s="90">
        <f t="shared" si="2"/>
        <v>6244.3148497383254</v>
      </c>
    </row>
    <row r="17" spans="1:12" x14ac:dyDescent="0.2">
      <c r="A17" s="87" t="s">
        <v>231</v>
      </c>
      <c r="B17" s="90">
        <v>0</v>
      </c>
      <c r="C17" s="90">
        <v>50000</v>
      </c>
      <c r="D17" s="90"/>
      <c r="E17" s="90">
        <v>-5000</v>
      </c>
      <c r="F17" s="90"/>
      <c r="G17" s="90">
        <v>25000</v>
      </c>
      <c r="H17" s="90"/>
      <c r="I17" s="90">
        <v>-5000</v>
      </c>
      <c r="J17" s="90"/>
      <c r="K17" s="90"/>
      <c r="L17" s="90"/>
    </row>
    <row r="18" spans="1:12" x14ac:dyDescent="0.2">
      <c r="A18" s="87"/>
      <c r="B18" s="90"/>
      <c r="C18" s="90"/>
      <c r="D18" s="90"/>
      <c r="E18" s="90"/>
      <c r="F18" s="90"/>
      <c r="G18" s="90"/>
      <c r="H18" s="90"/>
      <c r="I18" s="90"/>
      <c r="J18" s="90"/>
      <c r="K18" s="90"/>
      <c r="L18" s="90"/>
    </row>
    <row r="19" spans="1:12" x14ac:dyDescent="0.2">
      <c r="A19" s="94" t="s">
        <v>232</v>
      </c>
      <c r="B19" s="90">
        <f t="shared" ref="B19:L19" si="3">SUM(B13:B17)</f>
        <v>0</v>
      </c>
      <c r="C19" s="90">
        <f t="shared" si="3"/>
        <v>147500</v>
      </c>
      <c r="D19" s="90">
        <f t="shared" si="3"/>
        <v>159562.5</v>
      </c>
      <c r="E19" s="90">
        <f t="shared" si="3"/>
        <v>158551.5625</v>
      </c>
      <c r="F19" s="90">
        <f t="shared" si="3"/>
        <v>167640.3515625</v>
      </c>
      <c r="G19" s="90">
        <f t="shared" si="3"/>
        <v>196831.3603515625</v>
      </c>
      <c r="H19" s="90">
        <f t="shared" si="3"/>
        <v>176127.14436035155</v>
      </c>
      <c r="I19" s="90">
        <f t="shared" si="3"/>
        <v>175530.32296936031</v>
      </c>
      <c r="J19" s="90">
        <f t="shared" si="3"/>
        <v>185043.58104359431</v>
      </c>
      <c r="K19" s="90">
        <f t="shared" si="3"/>
        <v>189669.67056968415</v>
      </c>
      <c r="L19" s="90">
        <f t="shared" si="3"/>
        <v>194411.41233392624</v>
      </c>
    </row>
    <row r="20" spans="1:12" x14ac:dyDescent="0.2">
      <c r="A20" s="94" t="s">
        <v>233</v>
      </c>
      <c r="B20" s="90">
        <f t="shared" ref="B20:L20" si="4">B11+B19</f>
        <v>-413250</v>
      </c>
      <c r="C20" s="90">
        <f t="shared" si="4"/>
        <v>147500</v>
      </c>
      <c r="D20" s="90">
        <f t="shared" si="4"/>
        <v>159562.5</v>
      </c>
      <c r="E20" s="90">
        <f t="shared" si="4"/>
        <v>158551.5625</v>
      </c>
      <c r="F20" s="90">
        <f t="shared" si="4"/>
        <v>167640.3515625</v>
      </c>
      <c r="G20" s="90">
        <f t="shared" si="4"/>
        <v>196831.3603515625</v>
      </c>
      <c r="H20" s="90">
        <f t="shared" si="4"/>
        <v>176127.14436035155</v>
      </c>
      <c r="I20" s="90">
        <f t="shared" si="4"/>
        <v>175530.32296936031</v>
      </c>
      <c r="J20" s="90">
        <f t="shared" si="4"/>
        <v>185043.58104359431</v>
      </c>
      <c r="K20" s="90">
        <f t="shared" si="4"/>
        <v>189669.67056968415</v>
      </c>
      <c r="L20" s="90">
        <f t="shared" si="4"/>
        <v>194411.41233392624</v>
      </c>
    </row>
    <row r="21" spans="1:12" x14ac:dyDescent="0.2">
      <c r="A21" s="89" t="s">
        <v>24</v>
      </c>
      <c r="B21" s="90">
        <f>B20</f>
        <v>-413250</v>
      </c>
      <c r="C21" s="90">
        <f>B21+C20</f>
        <v>-265750</v>
      </c>
      <c r="D21" s="90">
        <f t="shared" ref="D21:L21" si="5">C21+D20</f>
        <v>-106187.5</v>
      </c>
      <c r="E21" s="90">
        <f t="shared" si="5"/>
        <v>52364.0625</v>
      </c>
      <c r="F21" s="90">
        <f t="shared" si="5"/>
        <v>220004.4140625</v>
      </c>
      <c r="G21" s="90">
        <f t="shared" si="5"/>
        <v>416835.7744140625</v>
      </c>
      <c r="H21" s="90">
        <f t="shared" si="5"/>
        <v>592962.91877441411</v>
      </c>
      <c r="I21" s="90">
        <f t="shared" si="5"/>
        <v>768493.24174377439</v>
      </c>
      <c r="J21" s="90">
        <f t="shared" si="5"/>
        <v>953536.82278736867</v>
      </c>
      <c r="K21" s="90">
        <f t="shared" si="5"/>
        <v>1143206.4933570528</v>
      </c>
      <c r="L21" s="90">
        <f t="shared" si="5"/>
        <v>1337617.905690979</v>
      </c>
    </row>
    <row r="22" spans="1:12" x14ac:dyDescent="0.2">
      <c r="A22" s="91" t="s">
        <v>17</v>
      </c>
      <c r="B22" s="90">
        <f>B20+NPV(G26,C20:L20)</f>
        <v>551088.97271534812</v>
      </c>
      <c r="C22" s="90"/>
      <c r="D22" s="90"/>
      <c r="E22" s="90"/>
      <c r="F22" s="90"/>
      <c r="G22" s="90"/>
      <c r="H22" s="90"/>
      <c r="I22" s="90"/>
      <c r="J22" s="90"/>
      <c r="K22" s="90"/>
      <c r="L22" s="90"/>
    </row>
    <row r="23" spans="1:12" x14ac:dyDescent="0.2">
      <c r="A23" s="91" t="s">
        <v>18</v>
      </c>
      <c r="B23" s="92">
        <f>IF(B20&lt;0,IRR(B20:L20,0.02),"N/A")</f>
        <v>0.37950587710557482</v>
      </c>
      <c r="C23" s="87"/>
      <c r="D23" s="87"/>
      <c r="E23" s="87"/>
      <c r="F23" s="87"/>
      <c r="G23" s="87"/>
      <c r="H23" s="87"/>
      <c r="I23" s="87"/>
      <c r="J23" s="87"/>
      <c r="K23" s="87"/>
      <c r="L23" s="87"/>
    </row>
    <row r="24" spans="1:12" x14ac:dyDescent="0.2">
      <c r="B24" s="17" t="s">
        <v>19</v>
      </c>
      <c r="C24" s="18"/>
    </row>
    <row r="25" spans="1:12" x14ac:dyDescent="0.2">
      <c r="B25" s="18">
        <v>1</v>
      </c>
      <c r="F25" s="19" t="s">
        <v>234</v>
      </c>
      <c r="G25" s="20">
        <v>1.0249999999999999</v>
      </c>
    </row>
    <row r="26" spans="1:12" x14ac:dyDescent="0.2">
      <c r="B26" s="18">
        <v>2</v>
      </c>
      <c r="F26" s="19" t="s">
        <v>20</v>
      </c>
      <c r="G26" s="21">
        <v>0.12</v>
      </c>
    </row>
    <row r="27" spans="1:12" x14ac:dyDescent="0.2">
      <c r="B27" s="18">
        <v>3</v>
      </c>
      <c r="F27" s="19" t="s">
        <v>21</v>
      </c>
    </row>
  </sheetData>
  <mergeCells count="2">
    <mergeCell ref="A1:L1"/>
    <mergeCell ref="A2:L2"/>
  </mergeCells>
  <phoneticPr fontId="2" type="noConversion"/>
  <pageMargins left="0.74803149606299213" right="0.74803149606299213" top="0.98425196850393704" bottom="0.98425196850393704" header="0.39370078740157483" footer="0.39370078740157483"/>
  <pageSetup paperSize="9" orientation="portrait" r:id="rId1"/>
  <headerFooter alignWithMargins="0">
    <oddFooter xml:space="preserve">&amp;L&amp;"Times New Roman,Regular"&amp;9In the
business of
climate change&amp;C&amp;8&amp;A&amp;R&amp;7© Energetics Pty Ltd 2009         &amp;8Page &amp;P  </oddFoot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6</vt:i4>
      </vt:variant>
      <vt:variant>
        <vt:lpstr>Charts</vt:lpstr>
      </vt:variant>
      <vt:variant>
        <vt:i4>1</vt:i4>
      </vt:variant>
      <vt:variant>
        <vt:lpstr>Named Ranges</vt:lpstr>
      </vt:variant>
      <vt:variant>
        <vt:i4>1</vt:i4>
      </vt:variant>
    </vt:vector>
  </HeadingPairs>
  <TitlesOfParts>
    <vt:vector size="8" baseType="lpstr">
      <vt:lpstr>Index</vt:lpstr>
      <vt:lpstr>Eff Opportunities Checklist</vt:lpstr>
      <vt:lpstr>Project Register</vt:lpstr>
      <vt:lpstr>Fuel Pricing</vt:lpstr>
      <vt:lpstr>Project Brief</vt:lpstr>
      <vt:lpstr>Project Evaluation</vt:lpstr>
      <vt:lpstr>Ranking Matrix</vt:lpstr>
      <vt:lpstr>'Project Register'!_FilterDatabase</vt:lpstr>
    </vt:vector>
  </TitlesOfParts>
  <Company>Energetics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McleanC</dc:creator>
  <cp:lastModifiedBy>Celeste</cp:lastModifiedBy>
  <cp:lastPrinted>2010-06-28T04:34:06Z</cp:lastPrinted>
  <dcterms:created xsi:type="dcterms:W3CDTF">2009-04-23T01:09:31Z</dcterms:created>
  <dcterms:modified xsi:type="dcterms:W3CDTF">2013-05-18T08:09:15Z</dcterms:modified>
</cp:coreProperties>
</file>